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 codeName="{C5BBEA04-B48B-DB03-FC8F-E18A6752861A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xampp\htdocs\maidirebet\software-bet\"/>
    </mc:Choice>
  </mc:AlternateContent>
  <xr:revisionPtr revIDLastSave="0" documentId="8_{06ECBC3A-3CE0-4DB6-9072-D69E71395C5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Giocatori" sheetId="1" r:id="rId1"/>
    <sheet name="Foglio1" sheetId="3" state="hidden" r:id="rId2"/>
    <sheet name="Giocatore" sheetId="2" r:id="rId3"/>
    <sheet name="Foglio2" sheetId="4" r:id="rId4"/>
  </sheets>
  <definedNames>
    <definedName name="_xlnm._FilterDatabase" localSheetId="2" hidden="1">Giocatore!$A$5:$AF$157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" i="2" l="1"/>
  <c r="AI17" i="2"/>
  <c r="AI5" i="2"/>
  <c r="A45" i="4" l="1"/>
  <c r="A43" i="4"/>
  <c r="A41" i="4"/>
  <c r="A39" i="4"/>
  <c r="A37" i="4"/>
  <c r="A35" i="4"/>
  <c r="A33" i="4"/>
  <c r="A31" i="4"/>
  <c r="A29" i="4"/>
  <c r="A27" i="4"/>
  <c r="A25" i="4"/>
  <c r="A23" i="4"/>
  <c r="A21" i="4"/>
  <c r="A19" i="4"/>
  <c r="A17" i="4"/>
  <c r="A15" i="4"/>
  <c r="A13" i="4"/>
  <c r="A11" i="4"/>
  <c r="A9" i="4"/>
  <c r="A7" i="4"/>
  <c r="A5" i="4"/>
  <c r="A3" i="4"/>
  <c r="C46" i="4" l="1"/>
  <c r="D46" i="4" s="1"/>
  <c r="C45" i="4"/>
  <c r="D45" i="4" s="1"/>
  <c r="F35" i="4" s="1"/>
  <c r="AH30" i="2" s="1"/>
  <c r="AI30" i="2" s="1"/>
  <c r="C44" i="4"/>
  <c r="D44" i="4" s="1"/>
  <c r="C43" i="4"/>
  <c r="D43" i="4" s="1"/>
  <c r="F34" i="4" s="1"/>
  <c r="AH29" i="2" s="1"/>
  <c r="C42" i="4"/>
  <c r="D42" i="4" s="1"/>
  <c r="C41" i="4"/>
  <c r="D41" i="4" s="1"/>
  <c r="F33" i="4" s="1"/>
  <c r="AH28" i="2" s="1"/>
  <c r="C40" i="4"/>
  <c r="D40" i="4" s="1"/>
  <c r="C39" i="4"/>
  <c r="D39" i="4" s="1"/>
  <c r="F32" i="4" s="1"/>
  <c r="AH27" i="2" s="1"/>
  <c r="C38" i="4"/>
  <c r="D38" i="4" s="1"/>
  <c r="C37" i="4"/>
  <c r="D37" i="4" s="1"/>
  <c r="F31" i="4" s="1"/>
  <c r="AH26" i="2" s="1"/>
  <c r="C36" i="4"/>
  <c r="D36" i="4" s="1"/>
  <c r="C35" i="4"/>
  <c r="D35" i="4" s="1"/>
  <c r="F30" i="4" s="1"/>
  <c r="AH25" i="2" s="1"/>
  <c r="C34" i="4"/>
  <c r="D34" i="4" s="1"/>
  <c r="C33" i="4"/>
  <c r="D33" i="4" s="1"/>
  <c r="F29" i="4" s="1"/>
  <c r="AH24" i="2" s="1"/>
  <c r="C32" i="4"/>
  <c r="D32" i="4" s="1"/>
  <c r="C31" i="4"/>
  <c r="D31" i="4" s="1"/>
  <c r="F28" i="4" s="1"/>
  <c r="AH23" i="2" s="1"/>
  <c r="C30" i="4"/>
  <c r="D30" i="4" s="1"/>
  <c r="C29" i="4"/>
  <c r="D29" i="4" s="1"/>
  <c r="F27" i="4" s="1"/>
  <c r="AH22" i="2" s="1"/>
  <c r="C28" i="4"/>
  <c r="D28" i="4" s="1"/>
  <c r="C27" i="4"/>
  <c r="D27" i="4" s="1"/>
  <c r="F26" i="4" s="1"/>
  <c r="AH21" i="2" s="1"/>
  <c r="C26" i="4"/>
  <c r="D26" i="4" s="1"/>
  <c r="C25" i="4"/>
  <c r="D25" i="4" s="1"/>
  <c r="F25" i="4" s="1"/>
  <c r="AH20" i="2" s="1"/>
  <c r="C24" i="4"/>
  <c r="D24" i="4" s="1"/>
  <c r="C23" i="4"/>
  <c r="D23" i="4" s="1"/>
  <c r="C22" i="4"/>
  <c r="D22" i="4" s="1"/>
  <c r="C21" i="4"/>
  <c r="D21" i="4" s="1"/>
  <c r="C20" i="4"/>
  <c r="D20" i="4" s="1"/>
  <c r="C19" i="4"/>
  <c r="D19" i="4" s="1"/>
  <c r="C18" i="4"/>
  <c r="D18" i="4" s="1"/>
  <c r="C17" i="4"/>
  <c r="D17" i="4" s="1"/>
  <c r="C16" i="4"/>
  <c r="D16" i="4" s="1"/>
  <c r="C15" i="4"/>
  <c r="D15" i="4" s="1"/>
  <c r="C14" i="4"/>
  <c r="D14" i="4" s="1"/>
  <c r="C13" i="4"/>
  <c r="D13" i="4" s="1"/>
  <c r="C12" i="4"/>
  <c r="D12" i="4" s="1"/>
  <c r="C11" i="4"/>
  <c r="D11" i="4" s="1"/>
  <c r="C10" i="4"/>
  <c r="D10" i="4" s="1"/>
  <c r="C9" i="4"/>
  <c r="D9" i="4" s="1"/>
  <c r="C8" i="4"/>
  <c r="D8" i="4" s="1"/>
  <c r="C7" i="4"/>
  <c r="D7" i="4" s="1"/>
  <c r="C6" i="4"/>
  <c r="D6" i="4" s="1"/>
  <c r="C5" i="4"/>
  <c r="D5" i="4" s="1"/>
  <c r="F4" i="4" s="1"/>
  <c r="AH7" i="2" s="1"/>
  <c r="C4" i="4"/>
  <c r="D4" i="4" s="1"/>
  <c r="C3" i="4"/>
  <c r="D3" i="4" s="1"/>
  <c r="F3" i="4" s="1"/>
  <c r="AH6" i="2" s="1"/>
  <c r="AI6" i="2" s="1"/>
  <c r="AI29" i="2" l="1"/>
  <c r="F7" i="4"/>
  <c r="AH10" i="2" s="1"/>
  <c r="AI10" i="2" s="1"/>
  <c r="F13" i="4"/>
  <c r="AH16" i="2" s="1"/>
  <c r="AI16" i="2" s="1"/>
  <c r="AI28" i="2"/>
  <c r="F10" i="4"/>
  <c r="AH13" i="2" s="1"/>
  <c r="AI13" i="2" s="1"/>
  <c r="AI22" i="2"/>
  <c r="AI25" i="2"/>
  <c r="F5" i="4"/>
  <c r="AH8" i="2" s="1"/>
  <c r="AI8" i="2" s="1"/>
  <c r="F8" i="4"/>
  <c r="AH11" i="2" s="1"/>
  <c r="AI11" i="2" s="1"/>
  <c r="F11" i="4"/>
  <c r="AH14" i="2" s="1"/>
  <c r="AI14" i="2" s="1"/>
  <c r="AI23" i="2"/>
  <c r="AI26" i="2"/>
  <c r="F6" i="4"/>
  <c r="AH9" i="2" s="1"/>
  <c r="AI9" i="2" s="1"/>
  <c r="F9" i="4"/>
  <c r="AH12" i="2" s="1"/>
  <c r="AI12" i="2" s="1"/>
  <c r="F12" i="4"/>
  <c r="AH15" i="2" s="1"/>
  <c r="AI15" i="2" s="1"/>
  <c r="AI21" i="2"/>
  <c r="AI24" i="2"/>
  <c r="AI27" i="2"/>
  <c r="AI7" i="2"/>
  <c r="AI20" i="2"/>
  <c r="AC142" i="2"/>
  <c r="AB142" i="2"/>
  <c r="AC141" i="2"/>
  <c r="AB141" i="2"/>
  <c r="AC140" i="2"/>
  <c r="AB140" i="2"/>
  <c r="AC139" i="2"/>
  <c r="AB139" i="2"/>
  <c r="AC138" i="2"/>
  <c r="AB138" i="2"/>
  <c r="AC137" i="2"/>
  <c r="AB137" i="2"/>
  <c r="AC136" i="2"/>
  <c r="AB136" i="2"/>
  <c r="AC135" i="2"/>
  <c r="AB135" i="2"/>
  <c r="AC134" i="2"/>
  <c r="AB134" i="2"/>
  <c r="AC133" i="2"/>
  <c r="AB133" i="2"/>
  <c r="AC132" i="2"/>
  <c r="AB132" i="2"/>
  <c r="AC131" i="2"/>
  <c r="AB131" i="2"/>
  <c r="AC130" i="2"/>
  <c r="AB130" i="2"/>
  <c r="AC129" i="2"/>
  <c r="AB129" i="2"/>
  <c r="AC128" i="2"/>
  <c r="AB128" i="2"/>
  <c r="AC127" i="2"/>
  <c r="AB127" i="2"/>
  <c r="AC126" i="2"/>
  <c r="AB126" i="2"/>
  <c r="AC125" i="2"/>
  <c r="AB125" i="2"/>
  <c r="AC124" i="2"/>
  <c r="AB124" i="2"/>
  <c r="AC123" i="2"/>
  <c r="AB123" i="2"/>
  <c r="AC122" i="2"/>
  <c r="AB122" i="2"/>
  <c r="AC121" i="2"/>
  <c r="AB121" i="2"/>
  <c r="AC120" i="2"/>
  <c r="AB120" i="2"/>
  <c r="AC119" i="2"/>
  <c r="AB119" i="2"/>
  <c r="AC118" i="2"/>
  <c r="AB118" i="2"/>
  <c r="AC117" i="2"/>
  <c r="AB117" i="2"/>
  <c r="AC116" i="2"/>
  <c r="AB116" i="2"/>
  <c r="AC115" i="2"/>
  <c r="AB115" i="2"/>
  <c r="AC114" i="2"/>
  <c r="AB114" i="2"/>
  <c r="AC113" i="2"/>
  <c r="AB113" i="2"/>
  <c r="AC112" i="2"/>
  <c r="AB112" i="2"/>
  <c r="Q2" i="3"/>
  <c r="Q1" i="3"/>
  <c r="AF138" i="2"/>
  <c r="AE138" i="2"/>
  <c r="AF137" i="2"/>
  <c r="AE137" i="2"/>
  <c r="AF136" i="2"/>
  <c r="AE136" i="2"/>
  <c r="AF135" i="2"/>
  <c r="AE135" i="2"/>
  <c r="AF134" i="2"/>
  <c r="AE134" i="2"/>
  <c r="AF133" i="2"/>
  <c r="AE133" i="2"/>
  <c r="AF132" i="2"/>
  <c r="AE132" i="2"/>
  <c r="AF131" i="2"/>
  <c r="AE131" i="2"/>
  <c r="AF130" i="2"/>
  <c r="AE130" i="2"/>
  <c r="AF129" i="2"/>
  <c r="AE129" i="2"/>
  <c r="AF128" i="2"/>
  <c r="AE128" i="2"/>
  <c r="AF127" i="2"/>
  <c r="AE127" i="2"/>
  <c r="AF126" i="2"/>
  <c r="AE126" i="2"/>
  <c r="AF125" i="2"/>
  <c r="AE125" i="2"/>
  <c r="AF124" i="2"/>
  <c r="AE124" i="2"/>
  <c r="AF123" i="2"/>
  <c r="AE123" i="2"/>
  <c r="AF122" i="2"/>
  <c r="AE122" i="2"/>
  <c r="AF121" i="2"/>
  <c r="AE121" i="2"/>
  <c r="AF120" i="2"/>
  <c r="AE120" i="2"/>
  <c r="AF119" i="2"/>
  <c r="AE119" i="2"/>
  <c r="AF118" i="2"/>
  <c r="AE118" i="2"/>
  <c r="AF117" i="2"/>
  <c r="AE117" i="2"/>
  <c r="AF116" i="2"/>
  <c r="AE116" i="2"/>
  <c r="AF115" i="2"/>
  <c r="AE115" i="2"/>
  <c r="AF114" i="2"/>
  <c r="AE114" i="2"/>
  <c r="AF113" i="2"/>
  <c r="AE113" i="2"/>
  <c r="AF112" i="2"/>
  <c r="AE112" i="2"/>
  <c r="AF111" i="2"/>
  <c r="AE111" i="2"/>
  <c r="AF110" i="2"/>
  <c r="AE110" i="2"/>
  <c r="AF109" i="2"/>
  <c r="AE109" i="2"/>
  <c r="AF108" i="2"/>
  <c r="AE108" i="2"/>
  <c r="AF107" i="2"/>
  <c r="AE107" i="2"/>
  <c r="AF106" i="2"/>
  <c r="AE106" i="2"/>
  <c r="AF105" i="2"/>
  <c r="AE105" i="2"/>
  <c r="AF104" i="2"/>
  <c r="AE104" i="2"/>
  <c r="AF103" i="2"/>
  <c r="AE103" i="2"/>
  <c r="AF102" i="2"/>
  <c r="AE102" i="2"/>
  <c r="AF101" i="2"/>
  <c r="AE101" i="2"/>
  <c r="AF100" i="2"/>
  <c r="AE100" i="2"/>
  <c r="AF99" i="2"/>
  <c r="AE99" i="2"/>
  <c r="AF98" i="2"/>
  <c r="AE98" i="2"/>
  <c r="AF97" i="2"/>
  <c r="AE97" i="2"/>
  <c r="AF96" i="2"/>
  <c r="AE96" i="2"/>
  <c r="AF95" i="2"/>
  <c r="AE95" i="2"/>
  <c r="AF94" i="2"/>
  <c r="AE94" i="2"/>
  <c r="AF93" i="2"/>
  <c r="AE93" i="2"/>
  <c r="AF92" i="2"/>
  <c r="AE92" i="2"/>
  <c r="AF91" i="2"/>
  <c r="AE91" i="2"/>
  <c r="AF90" i="2"/>
  <c r="AE90" i="2"/>
  <c r="AF89" i="2"/>
  <c r="AE89" i="2"/>
  <c r="AF88" i="2"/>
  <c r="AE88" i="2"/>
  <c r="AF87" i="2"/>
  <c r="AE87" i="2"/>
  <c r="AE86" i="2"/>
  <c r="W81" i="3"/>
  <c r="X81" i="3" s="1"/>
  <c r="AF86" i="2" s="1"/>
  <c r="S65" i="3" l="1"/>
  <c r="U65" i="3" s="1"/>
  <c r="V65" i="3" s="1"/>
  <c r="O109" i="2"/>
  <c r="N109" i="2"/>
  <c r="M109" i="2"/>
  <c r="L109" i="2"/>
  <c r="K109" i="2"/>
  <c r="J109" i="2"/>
  <c r="I109" i="2"/>
  <c r="H109" i="2"/>
  <c r="G109" i="2"/>
  <c r="F109" i="2"/>
  <c r="T109" i="2" s="1"/>
  <c r="Y109" i="2" s="1"/>
  <c r="AC109" i="2" s="1"/>
  <c r="E109" i="2"/>
  <c r="D109" i="2"/>
  <c r="R109" i="2" s="1"/>
  <c r="W109" i="2" s="1"/>
  <c r="AA109" i="2" s="1"/>
  <c r="C109" i="2"/>
  <c r="B109" i="2"/>
  <c r="O108" i="2"/>
  <c r="N108" i="2"/>
  <c r="M108" i="2"/>
  <c r="L108" i="2"/>
  <c r="K108" i="2"/>
  <c r="J108" i="2"/>
  <c r="I108" i="2"/>
  <c r="H108" i="2"/>
  <c r="G108" i="2"/>
  <c r="F108" i="2"/>
  <c r="T108" i="2" s="1"/>
  <c r="Y108" i="2" s="1"/>
  <c r="AC108" i="2" s="1"/>
  <c r="E108" i="2"/>
  <c r="D108" i="2"/>
  <c r="C108" i="2"/>
  <c r="B108" i="2"/>
  <c r="O107" i="2"/>
  <c r="N107" i="2"/>
  <c r="M107" i="2"/>
  <c r="L107" i="2"/>
  <c r="K107" i="2"/>
  <c r="J107" i="2"/>
  <c r="I107" i="2"/>
  <c r="H107" i="2"/>
  <c r="G107" i="2"/>
  <c r="F107" i="2"/>
  <c r="T107" i="2" s="1"/>
  <c r="Y107" i="2" s="1"/>
  <c r="AC107" i="2" s="1"/>
  <c r="E107" i="2"/>
  <c r="D107" i="2"/>
  <c r="R107" i="2" s="1"/>
  <c r="W107" i="2" s="1"/>
  <c r="AA107" i="2" s="1"/>
  <c r="C107" i="2"/>
  <c r="Q107" i="2" s="1"/>
  <c r="V107" i="2" s="1"/>
  <c r="Z107" i="2" s="1"/>
  <c r="B107" i="2"/>
  <c r="O106" i="2"/>
  <c r="N106" i="2"/>
  <c r="M106" i="2"/>
  <c r="L106" i="2"/>
  <c r="K106" i="2"/>
  <c r="J106" i="2"/>
  <c r="I106" i="2"/>
  <c r="H106" i="2"/>
  <c r="G106" i="2"/>
  <c r="F106" i="2"/>
  <c r="T106" i="2" s="1"/>
  <c r="Y106" i="2" s="1"/>
  <c r="AC106" i="2" s="1"/>
  <c r="E106" i="2"/>
  <c r="S106" i="2" s="1"/>
  <c r="X106" i="2" s="1"/>
  <c r="D106" i="2"/>
  <c r="R106" i="2" s="1"/>
  <c r="W106" i="2" s="1"/>
  <c r="AA106" i="2" s="1"/>
  <c r="C106" i="2"/>
  <c r="B106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R105" i="2" s="1"/>
  <c r="W105" i="2" s="1"/>
  <c r="AA105" i="2" s="1"/>
  <c r="C105" i="2"/>
  <c r="B105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R104" i="2" s="1"/>
  <c r="W104" i="2" s="1"/>
  <c r="AA104" i="2" s="1"/>
  <c r="C104" i="2"/>
  <c r="B104" i="2"/>
  <c r="O103" i="2"/>
  <c r="N103" i="2"/>
  <c r="M103" i="2"/>
  <c r="L103" i="2"/>
  <c r="K103" i="2"/>
  <c r="J103" i="2"/>
  <c r="I103" i="2"/>
  <c r="H103" i="2"/>
  <c r="G103" i="2"/>
  <c r="F103" i="2"/>
  <c r="T103" i="2" s="1"/>
  <c r="Y103" i="2" s="1"/>
  <c r="AC103" i="2" s="1"/>
  <c r="E103" i="2"/>
  <c r="D103" i="2"/>
  <c r="R103" i="2" s="1"/>
  <c r="W103" i="2" s="1"/>
  <c r="AA103" i="2" s="1"/>
  <c r="C103" i="2"/>
  <c r="B103" i="2"/>
  <c r="O102" i="2"/>
  <c r="N102" i="2"/>
  <c r="M102" i="2"/>
  <c r="L102" i="2"/>
  <c r="K102" i="2"/>
  <c r="J102" i="2"/>
  <c r="I102" i="2"/>
  <c r="H102" i="2"/>
  <c r="G102" i="2"/>
  <c r="F102" i="2"/>
  <c r="T102" i="2" s="1"/>
  <c r="Y102" i="2" s="1"/>
  <c r="AC102" i="2" s="1"/>
  <c r="E102" i="2"/>
  <c r="D102" i="2"/>
  <c r="R102" i="2" s="1"/>
  <c r="W102" i="2" s="1"/>
  <c r="AA102" i="2" s="1"/>
  <c r="C102" i="2"/>
  <c r="B102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R101" i="2" s="1"/>
  <c r="W101" i="2" s="1"/>
  <c r="AA101" i="2" s="1"/>
  <c r="C101" i="2"/>
  <c r="Q101" i="2" s="1"/>
  <c r="V101" i="2" s="1"/>
  <c r="Z101" i="2" s="1"/>
  <c r="B101" i="2"/>
  <c r="O100" i="2"/>
  <c r="N100" i="2"/>
  <c r="M100" i="2"/>
  <c r="L100" i="2"/>
  <c r="K100" i="2"/>
  <c r="J100" i="2"/>
  <c r="I100" i="2"/>
  <c r="H100" i="2"/>
  <c r="G100" i="2"/>
  <c r="F100" i="2"/>
  <c r="T100" i="2" s="1"/>
  <c r="Y100" i="2" s="1"/>
  <c r="AC100" i="2" s="1"/>
  <c r="E100" i="2"/>
  <c r="S100" i="2" s="1"/>
  <c r="X100" i="2" s="1"/>
  <c r="D100" i="2"/>
  <c r="R100" i="2" s="1"/>
  <c r="W100" i="2" s="1"/>
  <c r="AA100" i="2" s="1"/>
  <c r="C100" i="2"/>
  <c r="B100" i="2"/>
  <c r="O99" i="2"/>
  <c r="N99" i="2"/>
  <c r="M99" i="2"/>
  <c r="L99" i="2"/>
  <c r="K99" i="2"/>
  <c r="J99" i="2"/>
  <c r="I99" i="2"/>
  <c r="H99" i="2"/>
  <c r="G99" i="2"/>
  <c r="F99" i="2"/>
  <c r="E99" i="2"/>
  <c r="D99" i="2"/>
  <c r="R99" i="2" s="1"/>
  <c r="W99" i="2" s="1"/>
  <c r="AA99" i="2" s="1"/>
  <c r="C99" i="2"/>
  <c r="B99" i="2"/>
  <c r="O98" i="2"/>
  <c r="N98" i="2"/>
  <c r="M98" i="2"/>
  <c r="L98" i="2"/>
  <c r="K98" i="2"/>
  <c r="J98" i="2"/>
  <c r="I98" i="2"/>
  <c r="H98" i="2"/>
  <c r="G98" i="2"/>
  <c r="F98" i="2"/>
  <c r="T98" i="2" s="1"/>
  <c r="Y98" i="2" s="1"/>
  <c r="AC98" i="2" s="1"/>
  <c r="E98" i="2"/>
  <c r="D98" i="2"/>
  <c r="R98" i="2" s="1"/>
  <c r="W98" i="2" s="1"/>
  <c r="AA98" i="2" s="1"/>
  <c r="C98" i="2"/>
  <c r="Q98" i="2" s="1"/>
  <c r="V98" i="2" s="1"/>
  <c r="Z98" i="2" s="1"/>
  <c r="B98" i="2"/>
  <c r="O97" i="2"/>
  <c r="N97" i="2"/>
  <c r="M97" i="2"/>
  <c r="L97" i="2"/>
  <c r="K97" i="2"/>
  <c r="J97" i="2"/>
  <c r="I97" i="2"/>
  <c r="H97" i="2"/>
  <c r="G97" i="2"/>
  <c r="F97" i="2"/>
  <c r="T97" i="2" s="1"/>
  <c r="Y97" i="2" s="1"/>
  <c r="AC97" i="2" s="1"/>
  <c r="E97" i="2"/>
  <c r="S97" i="2" s="1"/>
  <c r="X97" i="2" s="1"/>
  <c r="D97" i="2"/>
  <c r="R97" i="2" s="1"/>
  <c r="W97" i="2" s="1"/>
  <c r="AA97" i="2" s="1"/>
  <c r="C97" i="2"/>
  <c r="B97" i="2"/>
  <c r="O96" i="2"/>
  <c r="N96" i="2"/>
  <c r="M96" i="2"/>
  <c r="L96" i="2"/>
  <c r="K96" i="2"/>
  <c r="J96" i="2"/>
  <c r="I96" i="2"/>
  <c r="H96" i="2"/>
  <c r="G96" i="2"/>
  <c r="F96" i="2"/>
  <c r="T96" i="2" s="1"/>
  <c r="Y96" i="2" s="1"/>
  <c r="AC96" i="2" s="1"/>
  <c r="E96" i="2"/>
  <c r="D96" i="2"/>
  <c r="C96" i="2"/>
  <c r="B96" i="2"/>
  <c r="O95" i="2"/>
  <c r="N95" i="2"/>
  <c r="M95" i="2"/>
  <c r="L95" i="2"/>
  <c r="K95" i="2"/>
  <c r="J95" i="2"/>
  <c r="I95" i="2"/>
  <c r="H95" i="2"/>
  <c r="G95" i="2"/>
  <c r="F95" i="2"/>
  <c r="E95" i="2"/>
  <c r="D95" i="2"/>
  <c r="R95" i="2" s="1"/>
  <c r="W95" i="2" s="1"/>
  <c r="AA95" i="2" s="1"/>
  <c r="C95" i="2"/>
  <c r="B95" i="2"/>
  <c r="O94" i="2"/>
  <c r="N94" i="2"/>
  <c r="M94" i="2"/>
  <c r="L94" i="2"/>
  <c r="K94" i="2"/>
  <c r="J94" i="2"/>
  <c r="I94" i="2"/>
  <c r="H94" i="2"/>
  <c r="G94" i="2"/>
  <c r="F94" i="2"/>
  <c r="T94" i="2" s="1"/>
  <c r="Y94" i="2" s="1"/>
  <c r="AC94" i="2" s="1"/>
  <c r="E94" i="2"/>
  <c r="D94" i="2"/>
  <c r="R94" i="2" s="1"/>
  <c r="W94" i="2" s="1"/>
  <c r="AA94" i="2" s="1"/>
  <c r="C94" i="2"/>
  <c r="B94" i="2"/>
  <c r="O93" i="2"/>
  <c r="N93" i="2"/>
  <c r="M93" i="2"/>
  <c r="L93" i="2"/>
  <c r="K93" i="2"/>
  <c r="J93" i="2"/>
  <c r="I93" i="2"/>
  <c r="H93" i="2"/>
  <c r="G93" i="2"/>
  <c r="F93" i="2"/>
  <c r="E93" i="2"/>
  <c r="D93" i="2"/>
  <c r="R93" i="2" s="1"/>
  <c r="W93" i="2" s="1"/>
  <c r="AA93" i="2" s="1"/>
  <c r="C93" i="2"/>
  <c r="B93" i="2"/>
  <c r="O92" i="2"/>
  <c r="N92" i="2"/>
  <c r="M92" i="2"/>
  <c r="L92" i="2"/>
  <c r="K92" i="2"/>
  <c r="J92" i="2"/>
  <c r="I92" i="2"/>
  <c r="H92" i="2"/>
  <c r="G92" i="2"/>
  <c r="F92" i="2"/>
  <c r="E92" i="2"/>
  <c r="D92" i="2"/>
  <c r="R92" i="2" s="1"/>
  <c r="W92" i="2" s="1"/>
  <c r="AA92" i="2" s="1"/>
  <c r="C92" i="2"/>
  <c r="Q92" i="2" s="1"/>
  <c r="V92" i="2" s="1"/>
  <c r="Z92" i="2" s="1"/>
  <c r="B92" i="2"/>
  <c r="O91" i="2"/>
  <c r="N91" i="2"/>
  <c r="M91" i="2"/>
  <c r="L91" i="2"/>
  <c r="K91" i="2"/>
  <c r="J91" i="2"/>
  <c r="I91" i="2"/>
  <c r="H91" i="2"/>
  <c r="G91" i="2"/>
  <c r="F91" i="2"/>
  <c r="T91" i="2" s="1"/>
  <c r="Y91" i="2" s="1"/>
  <c r="AC91" i="2" s="1"/>
  <c r="E91" i="2"/>
  <c r="S91" i="2" s="1"/>
  <c r="X91" i="2" s="1"/>
  <c r="D91" i="2"/>
  <c r="R91" i="2" s="1"/>
  <c r="W91" i="2" s="1"/>
  <c r="AA91" i="2" s="1"/>
  <c r="C91" i="2"/>
  <c r="B91" i="2"/>
  <c r="O90" i="2"/>
  <c r="N90" i="2"/>
  <c r="M90" i="2"/>
  <c r="L90" i="2"/>
  <c r="K90" i="2"/>
  <c r="J90" i="2"/>
  <c r="I90" i="2"/>
  <c r="H90" i="2"/>
  <c r="G90" i="2"/>
  <c r="F90" i="2"/>
  <c r="T90" i="2" s="1"/>
  <c r="Y90" i="2" s="1"/>
  <c r="AC90" i="2" s="1"/>
  <c r="E90" i="2"/>
  <c r="D90" i="2"/>
  <c r="R90" i="2" s="1"/>
  <c r="W90" i="2" s="1"/>
  <c r="AA90" i="2" s="1"/>
  <c r="C90" i="2"/>
  <c r="B90" i="2"/>
  <c r="O89" i="2"/>
  <c r="N89" i="2"/>
  <c r="M89" i="2"/>
  <c r="L89" i="2"/>
  <c r="K89" i="2"/>
  <c r="J89" i="2"/>
  <c r="I89" i="2"/>
  <c r="H89" i="2"/>
  <c r="G89" i="2"/>
  <c r="F89" i="2"/>
  <c r="T89" i="2" s="1"/>
  <c r="Y89" i="2" s="1"/>
  <c r="AC89" i="2" s="1"/>
  <c r="E89" i="2"/>
  <c r="D89" i="2"/>
  <c r="R89" i="2" s="1"/>
  <c r="W89" i="2" s="1"/>
  <c r="AA89" i="2" s="1"/>
  <c r="C89" i="2"/>
  <c r="B89" i="2"/>
  <c r="O88" i="2"/>
  <c r="N88" i="2"/>
  <c r="M88" i="2"/>
  <c r="L88" i="2"/>
  <c r="K88" i="2"/>
  <c r="J88" i="2"/>
  <c r="I88" i="2"/>
  <c r="H88" i="2"/>
  <c r="G88" i="2"/>
  <c r="F88" i="2"/>
  <c r="T88" i="2" s="1"/>
  <c r="Y88" i="2" s="1"/>
  <c r="AC88" i="2" s="1"/>
  <c r="E88" i="2"/>
  <c r="D88" i="2"/>
  <c r="R88" i="2" s="1"/>
  <c r="W88" i="2" s="1"/>
  <c r="AA88" i="2" s="1"/>
  <c r="C88" i="2"/>
  <c r="B88" i="2"/>
  <c r="O87" i="2"/>
  <c r="N87" i="2"/>
  <c r="M87" i="2"/>
  <c r="L87" i="2"/>
  <c r="K87" i="2"/>
  <c r="J87" i="2"/>
  <c r="I87" i="2"/>
  <c r="H87" i="2"/>
  <c r="G87" i="2"/>
  <c r="F87" i="2"/>
  <c r="E87" i="2"/>
  <c r="D87" i="2"/>
  <c r="R87" i="2" s="1"/>
  <c r="W87" i="2" s="1"/>
  <c r="AA87" i="2" s="1"/>
  <c r="C87" i="2"/>
  <c r="B87" i="2"/>
  <c r="O86" i="2"/>
  <c r="N86" i="2"/>
  <c r="M86" i="2"/>
  <c r="L86" i="2"/>
  <c r="K86" i="2"/>
  <c r="J86" i="2"/>
  <c r="I86" i="2"/>
  <c r="H86" i="2"/>
  <c r="G86" i="2"/>
  <c r="F86" i="2"/>
  <c r="E86" i="2"/>
  <c r="D86" i="2"/>
  <c r="R86" i="2" s="1"/>
  <c r="W86" i="2" s="1"/>
  <c r="AA86" i="2" s="1"/>
  <c r="C86" i="2"/>
  <c r="Q86" i="2" s="1"/>
  <c r="V86" i="2" s="1"/>
  <c r="Z86" i="2" s="1"/>
  <c r="B86" i="2"/>
  <c r="N85" i="2"/>
  <c r="K85" i="2"/>
  <c r="J85" i="2"/>
  <c r="H85" i="2"/>
  <c r="E85" i="2"/>
  <c r="S85" i="2" s="1"/>
  <c r="X85" i="2" s="1"/>
  <c r="D85" i="2"/>
  <c r="R85" i="2" s="1"/>
  <c r="W85" i="2" s="1"/>
  <c r="AA85" i="2" s="1"/>
  <c r="M84" i="2"/>
  <c r="L84" i="2"/>
  <c r="J84" i="2"/>
  <c r="F84" i="2"/>
  <c r="D84" i="2"/>
  <c r="O83" i="2"/>
  <c r="I83" i="2"/>
  <c r="C83" i="2"/>
  <c r="N82" i="2"/>
  <c r="K82" i="2"/>
  <c r="J82" i="2"/>
  <c r="H82" i="2"/>
  <c r="E82" i="2"/>
  <c r="D82" i="2"/>
  <c r="R82" i="2" s="1"/>
  <c r="W82" i="2" s="1"/>
  <c r="AA82" i="2" s="1"/>
  <c r="M81" i="2"/>
  <c r="L81" i="2"/>
  <c r="G81" i="2"/>
  <c r="F81" i="2"/>
  <c r="O80" i="2"/>
  <c r="N80" i="2"/>
  <c r="I80" i="2"/>
  <c r="H80" i="2"/>
  <c r="C80" i="2"/>
  <c r="Q80" i="2" s="1"/>
  <c r="V80" i="2" s="1"/>
  <c r="Z80" i="2" s="1"/>
  <c r="N79" i="2"/>
  <c r="K79" i="2"/>
  <c r="J79" i="2"/>
  <c r="H79" i="2"/>
  <c r="E79" i="2"/>
  <c r="S79" i="2" s="1"/>
  <c r="X79" i="2" s="1"/>
  <c r="D79" i="2"/>
  <c r="R79" i="2" s="1"/>
  <c r="W79" i="2" s="1"/>
  <c r="AA79" i="2" s="1"/>
  <c r="L78" i="2"/>
  <c r="J78" i="2"/>
  <c r="F78" i="2"/>
  <c r="D78" i="2"/>
  <c r="R78" i="2" s="1"/>
  <c r="W78" i="2" s="1"/>
  <c r="AA78" i="2" s="1"/>
  <c r="N77" i="2"/>
  <c r="I77" i="2"/>
  <c r="C77" i="2"/>
  <c r="Q77" i="2" s="1"/>
  <c r="V77" i="2" s="1"/>
  <c r="Z77" i="2" s="1"/>
  <c r="N76" i="2"/>
  <c r="K76" i="2"/>
  <c r="J76" i="2"/>
  <c r="H76" i="2"/>
  <c r="E76" i="2"/>
  <c r="M75" i="2"/>
  <c r="L75" i="2"/>
  <c r="G75" i="2"/>
  <c r="F75" i="2"/>
  <c r="O74" i="2"/>
  <c r="N74" i="2"/>
  <c r="I74" i="2"/>
  <c r="H74" i="2"/>
  <c r="C74" i="2"/>
  <c r="Q74" i="2" s="1"/>
  <c r="V74" i="2" s="1"/>
  <c r="Z74" i="2" s="1"/>
  <c r="N73" i="2"/>
  <c r="K73" i="2"/>
  <c r="J73" i="2"/>
  <c r="H73" i="2"/>
  <c r="E73" i="2"/>
  <c r="S73" i="2" s="1"/>
  <c r="X73" i="2" s="1"/>
  <c r="D73" i="2"/>
  <c r="R73" i="2" s="1"/>
  <c r="W73" i="2" s="1"/>
  <c r="AA73" i="2" s="1"/>
  <c r="L72" i="2"/>
  <c r="J72" i="2"/>
  <c r="G72" i="2"/>
  <c r="F72" i="2"/>
  <c r="D72" i="2"/>
  <c r="R72" i="2" s="1"/>
  <c r="W72" i="2" s="1"/>
  <c r="AA72" i="2" s="1"/>
  <c r="O71" i="2"/>
  <c r="H71" i="2"/>
  <c r="C71" i="2"/>
  <c r="Q71" i="2" s="1"/>
  <c r="V71" i="2" s="1"/>
  <c r="Z71" i="2" s="1"/>
  <c r="N70" i="2"/>
  <c r="K70" i="2"/>
  <c r="H70" i="2"/>
  <c r="E70" i="2"/>
  <c r="S70" i="2" s="1"/>
  <c r="X70" i="2" s="1"/>
  <c r="M69" i="2"/>
  <c r="L69" i="2"/>
  <c r="G69" i="2"/>
  <c r="F69" i="2"/>
  <c r="O68" i="2"/>
  <c r="N68" i="2"/>
  <c r="I68" i="2"/>
  <c r="H68" i="2"/>
  <c r="C68" i="2"/>
  <c r="Q68" i="2" s="1"/>
  <c r="V68" i="2" s="1"/>
  <c r="Z68" i="2" s="1"/>
  <c r="B68" i="2"/>
  <c r="N67" i="2"/>
  <c r="K67" i="2"/>
  <c r="J67" i="2"/>
  <c r="H67" i="2"/>
  <c r="E67" i="2"/>
  <c r="S67" i="2" s="1"/>
  <c r="X67" i="2" s="1"/>
  <c r="D67" i="2"/>
  <c r="R67" i="2" s="1"/>
  <c r="W67" i="2" s="1"/>
  <c r="AA67" i="2" s="1"/>
  <c r="M66" i="2"/>
  <c r="L66" i="2"/>
  <c r="J66" i="2"/>
  <c r="F66" i="2"/>
  <c r="D66" i="2"/>
  <c r="R66" i="2" s="1"/>
  <c r="W66" i="2" s="1"/>
  <c r="AA66" i="2" s="1"/>
  <c r="O65" i="2"/>
  <c r="N64" i="2"/>
  <c r="K64" i="2"/>
  <c r="H64" i="2"/>
  <c r="E64" i="2"/>
  <c r="S64" i="2" s="1"/>
  <c r="X64" i="2" s="1"/>
  <c r="D64" i="2"/>
  <c r="R64" i="2" s="1"/>
  <c r="W64" i="2" s="1"/>
  <c r="AA64" i="2" s="1"/>
  <c r="M63" i="2"/>
  <c r="L63" i="2"/>
  <c r="G63" i="2"/>
  <c r="F63" i="2"/>
  <c r="O62" i="2"/>
  <c r="N62" i="2"/>
  <c r="I62" i="2"/>
  <c r="H62" i="2"/>
  <c r="C62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73" i="2"/>
  <c r="R84" i="2"/>
  <c r="W84" i="2" s="1"/>
  <c r="AA84" i="2" s="1"/>
  <c r="T76" i="2"/>
  <c r="Y76" i="2" s="1"/>
  <c r="AC76" i="2" s="1"/>
  <c r="O80" i="3"/>
  <c r="O85" i="2" s="1"/>
  <c r="N80" i="3"/>
  <c r="M80" i="3"/>
  <c r="M85" i="2" s="1"/>
  <c r="L80" i="3"/>
  <c r="L85" i="2" s="1"/>
  <c r="K80" i="3"/>
  <c r="J80" i="3"/>
  <c r="I80" i="3"/>
  <c r="I85" i="2" s="1"/>
  <c r="H80" i="3"/>
  <c r="G80" i="3"/>
  <c r="G85" i="2" s="1"/>
  <c r="F80" i="3"/>
  <c r="F85" i="2" s="1"/>
  <c r="T85" i="2" s="1"/>
  <c r="Y85" i="2" s="1"/>
  <c r="AC85" i="2" s="1"/>
  <c r="E80" i="3"/>
  <c r="D80" i="3"/>
  <c r="C80" i="3"/>
  <c r="C85" i="2" s="1"/>
  <c r="O79" i="3"/>
  <c r="O84" i="2" s="1"/>
  <c r="N79" i="3"/>
  <c r="N84" i="2" s="1"/>
  <c r="M79" i="3"/>
  <c r="L79" i="3"/>
  <c r="K79" i="3"/>
  <c r="K84" i="2" s="1"/>
  <c r="J79" i="3"/>
  <c r="I79" i="3"/>
  <c r="I84" i="2" s="1"/>
  <c r="H79" i="3"/>
  <c r="H84" i="2" s="1"/>
  <c r="G79" i="3"/>
  <c r="G84" i="2" s="1"/>
  <c r="F79" i="3"/>
  <c r="E79" i="3"/>
  <c r="E84" i="2" s="1"/>
  <c r="S84" i="2" s="1"/>
  <c r="X84" i="2" s="1"/>
  <c r="D79" i="3"/>
  <c r="C79" i="3"/>
  <c r="C84" i="2" s="1"/>
  <c r="O78" i="3"/>
  <c r="N78" i="3"/>
  <c r="N83" i="2" s="1"/>
  <c r="M78" i="3"/>
  <c r="M83" i="2" s="1"/>
  <c r="L78" i="3"/>
  <c r="L83" i="2" s="1"/>
  <c r="K78" i="3"/>
  <c r="K83" i="2" s="1"/>
  <c r="J78" i="3"/>
  <c r="J83" i="2" s="1"/>
  <c r="I78" i="3"/>
  <c r="H78" i="3"/>
  <c r="H83" i="2" s="1"/>
  <c r="G78" i="3"/>
  <c r="G83" i="2" s="1"/>
  <c r="F78" i="3"/>
  <c r="F83" i="2" s="1"/>
  <c r="T83" i="2" s="1"/>
  <c r="Y83" i="2" s="1"/>
  <c r="AC83" i="2" s="1"/>
  <c r="E78" i="3"/>
  <c r="E83" i="2" s="1"/>
  <c r="D78" i="3"/>
  <c r="D83" i="2" s="1"/>
  <c r="R83" i="2" s="1"/>
  <c r="W83" i="2" s="1"/>
  <c r="AA83" i="2" s="1"/>
  <c r="C78" i="3"/>
  <c r="O77" i="3"/>
  <c r="O82" i="2" s="1"/>
  <c r="N77" i="3"/>
  <c r="M77" i="3"/>
  <c r="M82" i="2" s="1"/>
  <c r="L77" i="3"/>
  <c r="L82" i="2" s="1"/>
  <c r="K77" i="3"/>
  <c r="J77" i="3"/>
  <c r="I77" i="3"/>
  <c r="I82" i="2" s="1"/>
  <c r="H77" i="3"/>
  <c r="G77" i="3"/>
  <c r="G82" i="2" s="1"/>
  <c r="F77" i="3"/>
  <c r="F82" i="2" s="1"/>
  <c r="T82" i="2" s="1"/>
  <c r="Y82" i="2" s="1"/>
  <c r="AC82" i="2" s="1"/>
  <c r="E77" i="3"/>
  <c r="D77" i="3"/>
  <c r="C77" i="3"/>
  <c r="C82" i="2" s="1"/>
  <c r="Q82" i="2" s="1"/>
  <c r="V82" i="2" s="1"/>
  <c r="O76" i="3"/>
  <c r="O81" i="2" s="1"/>
  <c r="N76" i="3"/>
  <c r="N81" i="2" s="1"/>
  <c r="M76" i="3"/>
  <c r="L76" i="3"/>
  <c r="K76" i="3"/>
  <c r="K81" i="2" s="1"/>
  <c r="J76" i="3"/>
  <c r="J81" i="2" s="1"/>
  <c r="I76" i="3"/>
  <c r="I81" i="2" s="1"/>
  <c r="H76" i="3"/>
  <c r="H81" i="2" s="1"/>
  <c r="G76" i="3"/>
  <c r="F76" i="3"/>
  <c r="E76" i="3"/>
  <c r="E81" i="2" s="1"/>
  <c r="S81" i="2" s="1"/>
  <c r="X81" i="2" s="1"/>
  <c r="D76" i="3"/>
  <c r="D81" i="2" s="1"/>
  <c r="R81" i="2" s="1"/>
  <c r="W81" i="2" s="1"/>
  <c r="AA81" i="2" s="1"/>
  <c r="C76" i="3"/>
  <c r="C81" i="2" s="1"/>
  <c r="O75" i="3"/>
  <c r="N75" i="3"/>
  <c r="M75" i="3"/>
  <c r="M80" i="2" s="1"/>
  <c r="L75" i="3"/>
  <c r="L80" i="2" s="1"/>
  <c r="K75" i="3"/>
  <c r="K80" i="2" s="1"/>
  <c r="J75" i="3"/>
  <c r="J80" i="2" s="1"/>
  <c r="I75" i="3"/>
  <c r="H75" i="3"/>
  <c r="G75" i="3"/>
  <c r="G80" i="2" s="1"/>
  <c r="F75" i="3"/>
  <c r="F80" i="2" s="1"/>
  <c r="T80" i="2" s="1"/>
  <c r="Y80" i="2" s="1"/>
  <c r="AC80" i="2" s="1"/>
  <c r="E75" i="3"/>
  <c r="E80" i="2" s="1"/>
  <c r="S80" i="2" s="1"/>
  <c r="X80" i="2" s="1"/>
  <c r="D75" i="3"/>
  <c r="D80" i="2" s="1"/>
  <c r="R80" i="2" s="1"/>
  <c r="W80" i="2" s="1"/>
  <c r="AA80" i="2" s="1"/>
  <c r="C75" i="3"/>
  <c r="O74" i="3"/>
  <c r="O79" i="2" s="1"/>
  <c r="N74" i="3"/>
  <c r="M74" i="3"/>
  <c r="M79" i="2" s="1"/>
  <c r="L74" i="3"/>
  <c r="L79" i="2" s="1"/>
  <c r="K74" i="3"/>
  <c r="J74" i="3"/>
  <c r="I74" i="3"/>
  <c r="I79" i="2" s="1"/>
  <c r="H74" i="3"/>
  <c r="G74" i="3"/>
  <c r="G79" i="2" s="1"/>
  <c r="F74" i="3"/>
  <c r="F79" i="2" s="1"/>
  <c r="T79" i="2" s="1"/>
  <c r="Y79" i="2" s="1"/>
  <c r="AC79" i="2" s="1"/>
  <c r="E74" i="3"/>
  <c r="D74" i="3"/>
  <c r="C74" i="3"/>
  <c r="C79" i="2" s="1"/>
  <c r="O73" i="3"/>
  <c r="O78" i="2" s="1"/>
  <c r="N73" i="3"/>
  <c r="N78" i="2" s="1"/>
  <c r="M73" i="3"/>
  <c r="M78" i="2" s="1"/>
  <c r="L73" i="3"/>
  <c r="K73" i="3"/>
  <c r="K78" i="2" s="1"/>
  <c r="J73" i="3"/>
  <c r="I73" i="3"/>
  <c r="I78" i="2" s="1"/>
  <c r="H73" i="3"/>
  <c r="H78" i="2" s="1"/>
  <c r="G73" i="3"/>
  <c r="G78" i="2" s="1"/>
  <c r="F73" i="3"/>
  <c r="E73" i="3"/>
  <c r="E78" i="2" s="1"/>
  <c r="S78" i="2" s="1"/>
  <c r="X78" i="2" s="1"/>
  <c r="D73" i="3"/>
  <c r="C73" i="3"/>
  <c r="C78" i="2" s="1"/>
  <c r="O72" i="3"/>
  <c r="O77" i="2" s="1"/>
  <c r="N72" i="3"/>
  <c r="M72" i="3"/>
  <c r="M77" i="2" s="1"/>
  <c r="L72" i="3"/>
  <c r="L77" i="2" s="1"/>
  <c r="K72" i="3"/>
  <c r="K77" i="2" s="1"/>
  <c r="J72" i="3"/>
  <c r="J77" i="2" s="1"/>
  <c r="I72" i="3"/>
  <c r="H72" i="3"/>
  <c r="H77" i="2" s="1"/>
  <c r="G72" i="3"/>
  <c r="G77" i="2" s="1"/>
  <c r="F72" i="3"/>
  <c r="F77" i="2" s="1"/>
  <c r="T77" i="2" s="1"/>
  <c r="Y77" i="2" s="1"/>
  <c r="AC77" i="2" s="1"/>
  <c r="E72" i="3"/>
  <c r="E77" i="2" s="1"/>
  <c r="D72" i="3"/>
  <c r="D77" i="2" s="1"/>
  <c r="R77" i="2" s="1"/>
  <c r="W77" i="2" s="1"/>
  <c r="AA77" i="2" s="1"/>
  <c r="C72" i="3"/>
  <c r="O71" i="3"/>
  <c r="O76" i="2" s="1"/>
  <c r="N71" i="3"/>
  <c r="M71" i="3"/>
  <c r="M76" i="2" s="1"/>
  <c r="L71" i="3"/>
  <c r="L76" i="2" s="1"/>
  <c r="K71" i="3"/>
  <c r="J71" i="3"/>
  <c r="I71" i="3"/>
  <c r="I76" i="2" s="1"/>
  <c r="H71" i="3"/>
  <c r="G71" i="3"/>
  <c r="G76" i="2" s="1"/>
  <c r="F71" i="3"/>
  <c r="F76" i="2" s="1"/>
  <c r="E71" i="3"/>
  <c r="D71" i="3"/>
  <c r="D76" i="2" s="1"/>
  <c r="R76" i="2" s="1"/>
  <c r="W76" i="2" s="1"/>
  <c r="AA76" i="2" s="1"/>
  <c r="C71" i="3"/>
  <c r="C76" i="2" s="1"/>
  <c r="Q76" i="2" s="1"/>
  <c r="V76" i="2" s="1"/>
  <c r="Z76" i="2" s="1"/>
  <c r="O70" i="3"/>
  <c r="O75" i="2" s="1"/>
  <c r="N70" i="3"/>
  <c r="N75" i="2" s="1"/>
  <c r="M70" i="3"/>
  <c r="L70" i="3"/>
  <c r="K70" i="3"/>
  <c r="K75" i="2" s="1"/>
  <c r="J70" i="3"/>
  <c r="J75" i="2" s="1"/>
  <c r="I70" i="3"/>
  <c r="I75" i="2" s="1"/>
  <c r="H70" i="3"/>
  <c r="H75" i="2" s="1"/>
  <c r="G70" i="3"/>
  <c r="F70" i="3"/>
  <c r="E70" i="3"/>
  <c r="E75" i="2" s="1"/>
  <c r="D70" i="3"/>
  <c r="D75" i="2" s="1"/>
  <c r="R75" i="2" s="1"/>
  <c r="W75" i="2" s="1"/>
  <c r="AA75" i="2" s="1"/>
  <c r="C70" i="3"/>
  <c r="C75" i="2" s="1"/>
  <c r="O69" i="3"/>
  <c r="N69" i="3"/>
  <c r="M69" i="3"/>
  <c r="M74" i="2" s="1"/>
  <c r="L69" i="3"/>
  <c r="L74" i="2" s="1"/>
  <c r="K69" i="3"/>
  <c r="K74" i="2" s="1"/>
  <c r="J69" i="3"/>
  <c r="J74" i="2" s="1"/>
  <c r="I69" i="3"/>
  <c r="H69" i="3"/>
  <c r="G69" i="3"/>
  <c r="G74" i="2" s="1"/>
  <c r="F69" i="3"/>
  <c r="F74" i="2" s="1"/>
  <c r="T74" i="2" s="1"/>
  <c r="Y74" i="2" s="1"/>
  <c r="AC74" i="2" s="1"/>
  <c r="E69" i="3"/>
  <c r="E74" i="2" s="1"/>
  <c r="S74" i="2" s="1"/>
  <c r="X74" i="2" s="1"/>
  <c r="D69" i="3"/>
  <c r="D74" i="2" s="1"/>
  <c r="R74" i="2" s="1"/>
  <c r="W74" i="2" s="1"/>
  <c r="AA74" i="2" s="1"/>
  <c r="C69" i="3"/>
  <c r="O68" i="3"/>
  <c r="O73" i="2" s="1"/>
  <c r="N68" i="3"/>
  <c r="M68" i="3"/>
  <c r="M73" i="2" s="1"/>
  <c r="L68" i="3"/>
  <c r="L73" i="2" s="1"/>
  <c r="K68" i="3"/>
  <c r="J68" i="3"/>
  <c r="I68" i="3"/>
  <c r="I73" i="2" s="1"/>
  <c r="H68" i="3"/>
  <c r="G68" i="3"/>
  <c r="G73" i="2" s="1"/>
  <c r="F68" i="3"/>
  <c r="F73" i="2" s="1"/>
  <c r="T73" i="2" s="1"/>
  <c r="Y73" i="2" s="1"/>
  <c r="AC73" i="2" s="1"/>
  <c r="E68" i="3"/>
  <c r="D68" i="3"/>
  <c r="C68" i="3"/>
  <c r="C73" i="2" s="1"/>
  <c r="O67" i="3"/>
  <c r="O72" i="2" s="1"/>
  <c r="N67" i="3"/>
  <c r="N72" i="2" s="1"/>
  <c r="M67" i="3"/>
  <c r="M72" i="2" s="1"/>
  <c r="L67" i="3"/>
  <c r="K67" i="3"/>
  <c r="K72" i="2" s="1"/>
  <c r="J67" i="3"/>
  <c r="I67" i="3"/>
  <c r="I72" i="2" s="1"/>
  <c r="H67" i="3"/>
  <c r="H72" i="2" s="1"/>
  <c r="G67" i="3"/>
  <c r="F67" i="3"/>
  <c r="E67" i="3"/>
  <c r="E72" i="2" s="1"/>
  <c r="S72" i="2" s="1"/>
  <c r="X72" i="2" s="1"/>
  <c r="D67" i="3"/>
  <c r="C67" i="3"/>
  <c r="C72" i="2" s="1"/>
  <c r="O66" i="3"/>
  <c r="N66" i="3"/>
  <c r="N71" i="2" s="1"/>
  <c r="M66" i="3"/>
  <c r="M71" i="2" s="1"/>
  <c r="L66" i="3"/>
  <c r="L71" i="2" s="1"/>
  <c r="K66" i="3"/>
  <c r="K71" i="2" s="1"/>
  <c r="J66" i="3"/>
  <c r="J71" i="2" s="1"/>
  <c r="I66" i="3"/>
  <c r="I71" i="2" s="1"/>
  <c r="H66" i="3"/>
  <c r="G66" i="3"/>
  <c r="G71" i="2" s="1"/>
  <c r="F66" i="3"/>
  <c r="F71" i="2" s="1"/>
  <c r="T71" i="2" s="1"/>
  <c r="Y71" i="2" s="1"/>
  <c r="AC71" i="2" s="1"/>
  <c r="E66" i="3"/>
  <c r="E71" i="2" s="1"/>
  <c r="D66" i="3"/>
  <c r="D71" i="2" s="1"/>
  <c r="R71" i="2" s="1"/>
  <c r="W71" i="2" s="1"/>
  <c r="AA71" i="2" s="1"/>
  <c r="C66" i="3"/>
  <c r="O65" i="3"/>
  <c r="O70" i="2" s="1"/>
  <c r="N65" i="3"/>
  <c r="M65" i="3"/>
  <c r="M70" i="2" s="1"/>
  <c r="L65" i="3"/>
  <c r="L70" i="2" s="1"/>
  <c r="K65" i="3"/>
  <c r="J65" i="3"/>
  <c r="J70" i="2" s="1"/>
  <c r="I65" i="3"/>
  <c r="I70" i="2" s="1"/>
  <c r="H65" i="3"/>
  <c r="G65" i="3"/>
  <c r="G70" i="2" s="1"/>
  <c r="F65" i="3"/>
  <c r="F70" i="2" s="1"/>
  <c r="T70" i="2" s="1"/>
  <c r="Y70" i="2" s="1"/>
  <c r="AC70" i="2" s="1"/>
  <c r="E65" i="3"/>
  <c r="D65" i="3"/>
  <c r="D70" i="2" s="1"/>
  <c r="R70" i="2" s="1"/>
  <c r="W70" i="2" s="1"/>
  <c r="AA70" i="2" s="1"/>
  <c r="C65" i="3"/>
  <c r="C70" i="2" s="1"/>
  <c r="Q70" i="2" s="1"/>
  <c r="V70" i="2" s="1"/>
  <c r="O64" i="3"/>
  <c r="O69" i="2" s="1"/>
  <c r="N64" i="3"/>
  <c r="N69" i="2" s="1"/>
  <c r="M64" i="3"/>
  <c r="L64" i="3"/>
  <c r="K64" i="3"/>
  <c r="K69" i="2" s="1"/>
  <c r="J64" i="3"/>
  <c r="J69" i="2" s="1"/>
  <c r="I64" i="3"/>
  <c r="I69" i="2" s="1"/>
  <c r="H64" i="3"/>
  <c r="H69" i="2" s="1"/>
  <c r="G64" i="3"/>
  <c r="F64" i="3"/>
  <c r="E64" i="3"/>
  <c r="E69" i="2" s="1"/>
  <c r="D64" i="3"/>
  <c r="D69" i="2" s="1"/>
  <c r="R69" i="2" s="1"/>
  <c r="W69" i="2" s="1"/>
  <c r="AA69" i="2" s="1"/>
  <c r="C64" i="3"/>
  <c r="C69" i="2" s="1"/>
  <c r="Q69" i="2" s="1"/>
  <c r="V69" i="2" s="1"/>
  <c r="Z69" i="2" s="1"/>
  <c r="O63" i="3"/>
  <c r="N63" i="3"/>
  <c r="M63" i="3"/>
  <c r="M68" i="2" s="1"/>
  <c r="L63" i="3"/>
  <c r="L68" i="2" s="1"/>
  <c r="K63" i="3"/>
  <c r="K68" i="2" s="1"/>
  <c r="J63" i="3"/>
  <c r="J68" i="2" s="1"/>
  <c r="I63" i="3"/>
  <c r="H63" i="3"/>
  <c r="G63" i="3"/>
  <c r="G68" i="2" s="1"/>
  <c r="F63" i="3"/>
  <c r="F68" i="2" s="1"/>
  <c r="E63" i="3"/>
  <c r="E68" i="2" s="1"/>
  <c r="S68" i="2" s="1"/>
  <c r="X68" i="2" s="1"/>
  <c r="D63" i="3"/>
  <c r="D68" i="2" s="1"/>
  <c r="R68" i="2" s="1"/>
  <c r="W68" i="2" s="1"/>
  <c r="AA68" i="2" s="1"/>
  <c r="C63" i="3"/>
  <c r="O62" i="3"/>
  <c r="O67" i="2" s="1"/>
  <c r="N62" i="3"/>
  <c r="M62" i="3"/>
  <c r="M67" i="2" s="1"/>
  <c r="L62" i="3"/>
  <c r="L67" i="2" s="1"/>
  <c r="K62" i="3"/>
  <c r="J62" i="3"/>
  <c r="I62" i="3"/>
  <c r="I67" i="2" s="1"/>
  <c r="H62" i="3"/>
  <c r="G62" i="3"/>
  <c r="G67" i="2" s="1"/>
  <c r="F62" i="3"/>
  <c r="F67" i="2" s="1"/>
  <c r="T67" i="2" s="1"/>
  <c r="Y67" i="2" s="1"/>
  <c r="AC67" i="2" s="1"/>
  <c r="E62" i="3"/>
  <c r="D62" i="3"/>
  <c r="C62" i="3"/>
  <c r="C67" i="2" s="1"/>
  <c r="O61" i="3"/>
  <c r="O66" i="2" s="1"/>
  <c r="N61" i="3"/>
  <c r="N66" i="2" s="1"/>
  <c r="M61" i="3"/>
  <c r="L61" i="3"/>
  <c r="K61" i="3"/>
  <c r="K66" i="2" s="1"/>
  <c r="J61" i="3"/>
  <c r="I61" i="3"/>
  <c r="I66" i="2" s="1"/>
  <c r="H61" i="3"/>
  <c r="H66" i="2" s="1"/>
  <c r="G61" i="3"/>
  <c r="G66" i="2" s="1"/>
  <c r="F61" i="3"/>
  <c r="E61" i="3"/>
  <c r="E66" i="2" s="1"/>
  <c r="S66" i="2" s="1"/>
  <c r="X66" i="2" s="1"/>
  <c r="D61" i="3"/>
  <c r="C61" i="3"/>
  <c r="C66" i="2" s="1"/>
  <c r="O60" i="3"/>
  <c r="N60" i="3"/>
  <c r="N65" i="2" s="1"/>
  <c r="M60" i="3"/>
  <c r="M65" i="2" s="1"/>
  <c r="L60" i="3"/>
  <c r="L65" i="2" s="1"/>
  <c r="K60" i="3"/>
  <c r="K65" i="2" s="1"/>
  <c r="J60" i="3"/>
  <c r="J65" i="2" s="1"/>
  <c r="I60" i="3"/>
  <c r="I65" i="2" s="1"/>
  <c r="H60" i="3"/>
  <c r="H65" i="2" s="1"/>
  <c r="G60" i="3"/>
  <c r="G65" i="2" s="1"/>
  <c r="F60" i="3"/>
  <c r="F65" i="2" s="1"/>
  <c r="T65" i="2" s="1"/>
  <c r="Y65" i="2" s="1"/>
  <c r="AC65" i="2" s="1"/>
  <c r="E60" i="3"/>
  <c r="E65" i="2" s="1"/>
  <c r="D60" i="3"/>
  <c r="D65" i="2" s="1"/>
  <c r="R65" i="2" s="1"/>
  <c r="W65" i="2" s="1"/>
  <c r="AA65" i="2" s="1"/>
  <c r="C60" i="3"/>
  <c r="C65" i="2" s="1"/>
  <c r="Q65" i="2" s="1"/>
  <c r="V65" i="2" s="1"/>
  <c r="Z65" i="2" s="1"/>
  <c r="O59" i="3"/>
  <c r="O64" i="2" s="1"/>
  <c r="N59" i="3"/>
  <c r="M59" i="3"/>
  <c r="M64" i="2" s="1"/>
  <c r="L59" i="3"/>
  <c r="L64" i="2" s="1"/>
  <c r="K59" i="3"/>
  <c r="J59" i="3"/>
  <c r="J64" i="2" s="1"/>
  <c r="I59" i="3"/>
  <c r="I64" i="2" s="1"/>
  <c r="H59" i="3"/>
  <c r="G59" i="3"/>
  <c r="G64" i="2" s="1"/>
  <c r="F59" i="3"/>
  <c r="F64" i="2" s="1"/>
  <c r="T64" i="2" s="1"/>
  <c r="Y64" i="2" s="1"/>
  <c r="AC64" i="2" s="1"/>
  <c r="E59" i="3"/>
  <c r="D59" i="3"/>
  <c r="C59" i="3"/>
  <c r="C64" i="2" s="1"/>
  <c r="Q64" i="2" s="1"/>
  <c r="V64" i="2" s="1"/>
  <c r="O58" i="3"/>
  <c r="O63" i="2" s="1"/>
  <c r="N58" i="3"/>
  <c r="N63" i="2" s="1"/>
  <c r="M58" i="3"/>
  <c r="L58" i="3"/>
  <c r="K58" i="3"/>
  <c r="K63" i="2" s="1"/>
  <c r="J58" i="3"/>
  <c r="J63" i="2" s="1"/>
  <c r="I58" i="3"/>
  <c r="I63" i="2" s="1"/>
  <c r="H58" i="3"/>
  <c r="H63" i="2" s="1"/>
  <c r="G58" i="3"/>
  <c r="F58" i="3"/>
  <c r="E58" i="3"/>
  <c r="E63" i="2" s="1"/>
  <c r="D58" i="3"/>
  <c r="D63" i="2" s="1"/>
  <c r="R63" i="2" s="1"/>
  <c r="W63" i="2" s="1"/>
  <c r="AA63" i="2" s="1"/>
  <c r="C58" i="3"/>
  <c r="C63" i="2" s="1"/>
  <c r="O57" i="3"/>
  <c r="N57" i="3"/>
  <c r="M57" i="3"/>
  <c r="M62" i="2" s="1"/>
  <c r="L57" i="3"/>
  <c r="L62" i="2" s="1"/>
  <c r="K57" i="3"/>
  <c r="K62" i="2" s="1"/>
  <c r="J57" i="3"/>
  <c r="J62" i="2" s="1"/>
  <c r="I57" i="3"/>
  <c r="H57" i="3"/>
  <c r="G57" i="3"/>
  <c r="G62" i="2" s="1"/>
  <c r="F57" i="3"/>
  <c r="F62" i="2" s="1"/>
  <c r="T62" i="2" s="1"/>
  <c r="Y62" i="2" s="1"/>
  <c r="AC62" i="2" s="1"/>
  <c r="E57" i="3"/>
  <c r="E62" i="2" s="1"/>
  <c r="D57" i="3"/>
  <c r="D62" i="2" s="1"/>
  <c r="R62" i="2" s="1"/>
  <c r="W62" i="2" s="1"/>
  <c r="AA62" i="2" s="1"/>
  <c r="C57" i="3"/>
  <c r="O56" i="3"/>
  <c r="O61" i="2" s="1"/>
  <c r="N56" i="3"/>
  <c r="N61" i="2" s="1"/>
  <c r="M56" i="3"/>
  <c r="M61" i="2" s="1"/>
  <c r="L56" i="3"/>
  <c r="L61" i="2" s="1"/>
  <c r="K56" i="3"/>
  <c r="K61" i="2" s="1"/>
  <c r="J56" i="3"/>
  <c r="J61" i="2" s="1"/>
  <c r="I56" i="3"/>
  <c r="I61" i="2" s="1"/>
  <c r="H56" i="3"/>
  <c r="H61" i="2" s="1"/>
  <c r="G56" i="3"/>
  <c r="G61" i="2" s="1"/>
  <c r="F56" i="3"/>
  <c r="F61" i="2" s="1"/>
  <c r="E56" i="3"/>
  <c r="E61" i="2" s="1"/>
  <c r="S61" i="2" s="1"/>
  <c r="X61" i="2" s="1"/>
  <c r="D56" i="3"/>
  <c r="D61" i="2" s="1"/>
  <c r="C56" i="3"/>
  <c r="C61" i="2" s="1"/>
  <c r="O55" i="3"/>
  <c r="O60" i="2" s="1"/>
  <c r="N55" i="3"/>
  <c r="N60" i="2" s="1"/>
  <c r="M55" i="3"/>
  <c r="M60" i="2" s="1"/>
  <c r="L55" i="3"/>
  <c r="L60" i="2" s="1"/>
  <c r="K55" i="3"/>
  <c r="K60" i="2" s="1"/>
  <c r="J55" i="3"/>
  <c r="J60" i="2" s="1"/>
  <c r="I55" i="3"/>
  <c r="I60" i="2" s="1"/>
  <c r="H55" i="3"/>
  <c r="H60" i="2" s="1"/>
  <c r="G55" i="3"/>
  <c r="G60" i="2" s="1"/>
  <c r="F55" i="3"/>
  <c r="F60" i="2" s="1"/>
  <c r="E55" i="3"/>
  <c r="E60" i="2" s="1"/>
  <c r="D55" i="3"/>
  <c r="D60" i="2" s="1"/>
  <c r="R60" i="2" s="1"/>
  <c r="W60" i="2" s="1"/>
  <c r="AA60" i="2" s="1"/>
  <c r="C55" i="3"/>
  <c r="C60" i="2" s="1"/>
  <c r="O54" i="3"/>
  <c r="O59" i="2" s="1"/>
  <c r="N54" i="3"/>
  <c r="N59" i="2" s="1"/>
  <c r="M54" i="3"/>
  <c r="M59" i="2" s="1"/>
  <c r="L54" i="3"/>
  <c r="L59" i="2" s="1"/>
  <c r="K54" i="3"/>
  <c r="K59" i="2" s="1"/>
  <c r="J54" i="3"/>
  <c r="J59" i="2" s="1"/>
  <c r="I54" i="3"/>
  <c r="I59" i="2" s="1"/>
  <c r="H54" i="3"/>
  <c r="H59" i="2" s="1"/>
  <c r="G54" i="3"/>
  <c r="G59" i="2" s="1"/>
  <c r="F54" i="3"/>
  <c r="F59" i="2" s="1"/>
  <c r="E54" i="3"/>
  <c r="E59" i="2" s="1"/>
  <c r="D54" i="3"/>
  <c r="D59" i="2" s="1"/>
  <c r="C54" i="3"/>
  <c r="C59" i="2" s="1"/>
  <c r="O53" i="3"/>
  <c r="O58" i="2" s="1"/>
  <c r="N53" i="3"/>
  <c r="N58" i="2" s="1"/>
  <c r="M53" i="3"/>
  <c r="M58" i="2" s="1"/>
  <c r="L53" i="3"/>
  <c r="L58" i="2" s="1"/>
  <c r="K53" i="3"/>
  <c r="K58" i="2" s="1"/>
  <c r="J53" i="3"/>
  <c r="J58" i="2" s="1"/>
  <c r="I53" i="3"/>
  <c r="I58" i="2" s="1"/>
  <c r="H53" i="3"/>
  <c r="H58" i="2" s="1"/>
  <c r="G53" i="3"/>
  <c r="G58" i="2" s="1"/>
  <c r="F53" i="3"/>
  <c r="F58" i="2" s="1"/>
  <c r="T58" i="2" s="1"/>
  <c r="Y58" i="2" s="1"/>
  <c r="AC58" i="2" s="1"/>
  <c r="E53" i="3"/>
  <c r="E58" i="2" s="1"/>
  <c r="S58" i="2" s="1"/>
  <c r="X58" i="2" s="1"/>
  <c r="D53" i="3"/>
  <c r="D58" i="2" s="1"/>
  <c r="C53" i="3"/>
  <c r="C58" i="2" s="1"/>
  <c r="O52" i="3"/>
  <c r="O57" i="2" s="1"/>
  <c r="N52" i="3"/>
  <c r="N57" i="2" s="1"/>
  <c r="M52" i="3"/>
  <c r="M57" i="2" s="1"/>
  <c r="L52" i="3"/>
  <c r="L57" i="2" s="1"/>
  <c r="K52" i="3"/>
  <c r="K57" i="2" s="1"/>
  <c r="J52" i="3"/>
  <c r="J57" i="2" s="1"/>
  <c r="I52" i="3"/>
  <c r="I57" i="2" s="1"/>
  <c r="H52" i="3"/>
  <c r="H57" i="2" s="1"/>
  <c r="G52" i="3"/>
  <c r="G57" i="2" s="1"/>
  <c r="F52" i="3"/>
  <c r="F57" i="2" s="1"/>
  <c r="E52" i="3"/>
  <c r="E57" i="2" s="1"/>
  <c r="D52" i="3"/>
  <c r="D57" i="2" s="1"/>
  <c r="C52" i="3"/>
  <c r="C57" i="2" s="1"/>
  <c r="O51" i="3"/>
  <c r="O56" i="2" s="1"/>
  <c r="N51" i="3"/>
  <c r="N56" i="2" s="1"/>
  <c r="M51" i="3"/>
  <c r="M56" i="2" s="1"/>
  <c r="L51" i="3"/>
  <c r="L56" i="2" s="1"/>
  <c r="K51" i="3"/>
  <c r="K56" i="2" s="1"/>
  <c r="J51" i="3"/>
  <c r="J56" i="2" s="1"/>
  <c r="I51" i="3"/>
  <c r="I56" i="2" s="1"/>
  <c r="H51" i="3"/>
  <c r="H56" i="2" s="1"/>
  <c r="G51" i="3"/>
  <c r="G56" i="2" s="1"/>
  <c r="F51" i="3"/>
  <c r="F56" i="2" s="1"/>
  <c r="E51" i="3"/>
  <c r="E56" i="2" s="1"/>
  <c r="D51" i="3"/>
  <c r="D56" i="2" s="1"/>
  <c r="C51" i="3"/>
  <c r="C56" i="2" s="1"/>
  <c r="O50" i="3"/>
  <c r="O55" i="2" s="1"/>
  <c r="N50" i="3"/>
  <c r="N55" i="2" s="1"/>
  <c r="M50" i="3"/>
  <c r="M55" i="2" s="1"/>
  <c r="L50" i="3"/>
  <c r="L55" i="2" s="1"/>
  <c r="K50" i="3"/>
  <c r="K55" i="2" s="1"/>
  <c r="J50" i="3"/>
  <c r="J55" i="2" s="1"/>
  <c r="I50" i="3"/>
  <c r="I55" i="2" s="1"/>
  <c r="H50" i="3"/>
  <c r="H55" i="2" s="1"/>
  <c r="G50" i="3"/>
  <c r="G55" i="2" s="1"/>
  <c r="F50" i="3"/>
  <c r="F55" i="2" s="1"/>
  <c r="E50" i="3"/>
  <c r="E55" i="2" s="1"/>
  <c r="D50" i="3"/>
  <c r="D55" i="2" s="1"/>
  <c r="C50" i="3"/>
  <c r="C55" i="2" s="1"/>
  <c r="O49" i="3"/>
  <c r="O54" i="2" s="1"/>
  <c r="N49" i="3"/>
  <c r="N54" i="2" s="1"/>
  <c r="M49" i="3"/>
  <c r="M54" i="2" s="1"/>
  <c r="L49" i="3"/>
  <c r="L54" i="2" s="1"/>
  <c r="K49" i="3"/>
  <c r="K54" i="2" s="1"/>
  <c r="J49" i="3"/>
  <c r="J54" i="2" s="1"/>
  <c r="I49" i="3"/>
  <c r="I54" i="2" s="1"/>
  <c r="H49" i="3"/>
  <c r="H54" i="2" s="1"/>
  <c r="G49" i="3"/>
  <c r="G54" i="2" s="1"/>
  <c r="F49" i="3"/>
  <c r="F54" i="2" s="1"/>
  <c r="E49" i="3"/>
  <c r="E54" i="2" s="1"/>
  <c r="D49" i="3"/>
  <c r="D54" i="2" s="1"/>
  <c r="C49" i="3"/>
  <c r="C54" i="2" s="1"/>
  <c r="O48" i="3"/>
  <c r="O53" i="2" s="1"/>
  <c r="N48" i="3"/>
  <c r="N53" i="2" s="1"/>
  <c r="M48" i="3"/>
  <c r="M53" i="2" s="1"/>
  <c r="L48" i="3"/>
  <c r="L53" i="2" s="1"/>
  <c r="K48" i="3"/>
  <c r="K53" i="2" s="1"/>
  <c r="J48" i="3"/>
  <c r="J53" i="2" s="1"/>
  <c r="I48" i="3"/>
  <c r="I53" i="2" s="1"/>
  <c r="H48" i="3"/>
  <c r="H53" i="2" s="1"/>
  <c r="G48" i="3"/>
  <c r="G53" i="2" s="1"/>
  <c r="F48" i="3"/>
  <c r="F53" i="2" s="1"/>
  <c r="E48" i="3"/>
  <c r="E53" i="2" s="1"/>
  <c r="D48" i="3"/>
  <c r="D53" i="2" s="1"/>
  <c r="C48" i="3"/>
  <c r="C53" i="2" s="1"/>
  <c r="O47" i="3"/>
  <c r="O52" i="2" s="1"/>
  <c r="N47" i="3"/>
  <c r="N52" i="2" s="1"/>
  <c r="M47" i="3"/>
  <c r="M52" i="2" s="1"/>
  <c r="L47" i="3"/>
  <c r="L52" i="2" s="1"/>
  <c r="K47" i="3"/>
  <c r="K52" i="2" s="1"/>
  <c r="J47" i="3"/>
  <c r="J52" i="2" s="1"/>
  <c r="I47" i="3"/>
  <c r="I52" i="2" s="1"/>
  <c r="H47" i="3"/>
  <c r="H52" i="2" s="1"/>
  <c r="G47" i="3"/>
  <c r="G52" i="2" s="1"/>
  <c r="F47" i="3"/>
  <c r="F52" i="2" s="1"/>
  <c r="E47" i="3"/>
  <c r="E52" i="2" s="1"/>
  <c r="D47" i="3"/>
  <c r="D52" i="2" s="1"/>
  <c r="C47" i="3"/>
  <c r="C52" i="2" s="1"/>
  <c r="O46" i="3"/>
  <c r="O51" i="2" s="1"/>
  <c r="N46" i="3"/>
  <c r="N51" i="2" s="1"/>
  <c r="M46" i="3"/>
  <c r="M51" i="2" s="1"/>
  <c r="L46" i="3"/>
  <c r="L51" i="2" s="1"/>
  <c r="K46" i="3"/>
  <c r="K51" i="2" s="1"/>
  <c r="J46" i="3"/>
  <c r="J51" i="2" s="1"/>
  <c r="I46" i="3"/>
  <c r="I51" i="2" s="1"/>
  <c r="H46" i="3"/>
  <c r="H51" i="2" s="1"/>
  <c r="G46" i="3"/>
  <c r="G51" i="2" s="1"/>
  <c r="F46" i="3"/>
  <c r="F51" i="2" s="1"/>
  <c r="E46" i="3"/>
  <c r="E51" i="2" s="1"/>
  <c r="D46" i="3"/>
  <c r="D51" i="2" s="1"/>
  <c r="C46" i="3"/>
  <c r="C51" i="2" s="1"/>
  <c r="O45" i="3"/>
  <c r="O50" i="2" s="1"/>
  <c r="N45" i="3"/>
  <c r="N50" i="2" s="1"/>
  <c r="M45" i="3"/>
  <c r="M50" i="2" s="1"/>
  <c r="L45" i="3"/>
  <c r="L50" i="2" s="1"/>
  <c r="K45" i="3"/>
  <c r="K50" i="2" s="1"/>
  <c r="J45" i="3"/>
  <c r="J50" i="2" s="1"/>
  <c r="I45" i="3"/>
  <c r="I50" i="2" s="1"/>
  <c r="H45" i="3"/>
  <c r="H50" i="2" s="1"/>
  <c r="G45" i="3"/>
  <c r="G50" i="2" s="1"/>
  <c r="F45" i="3"/>
  <c r="F50" i="2" s="1"/>
  <c r="E45" i="3"/>
  <c r="E50" i="2" s="1"/>
  <c r="D45" i="3"/>
  <c r="D50" i="2" s="1"/>
  <c r="C45" i="3"/>
  <c r="C50" i="2" s="1"/>
  <c r="O44" i="3"/>
  <c r="O49" i="2" s="1"/>
  <c r="N44" i="3"/>
  <c r="N49" i="2" s="1"/>
  <c r="M44" i="3"/>
  <c r="M49" i="2" s="1"/>
  <c r="L44" i="3"/>
  <c r="L49" i="2" s="1"/>
  <c r="K44" i="3"/>
  <c r="K49" i="2" s="1"/>
  <c r="J44" i="3"/>
  <c r="J49" i="2" s="1"/>
  <c r="I44" i="3"/>
  <c r="I49" i="2" s="1"/>
  <c r="H44" i="3"/>
  <c r="H49" i="2" s="1"/>
  <c r="G44" i="3"/>
  <c r="G49" i="2" s="1"/>
  <c r="F44" i="3"/>
  <c r="F49" i="2" s="1"/>
  <c r="E44" i="3"/>
  <c r="E49" i="2" s="1"/>
  <c r="D44" i="3"/>
  <c r="D49" i="2" s="1"/>
  <c r="C44" i="3"/>
  <c r="C49" i="2" s="1"/>
  <c r="O43" i="3"/>
  <c r="O48" i="2" s="1"/>
  <c r="N43" i="3"/>
  <c r="N48" i="2" s="1"/>
  <c r="M43" i="3"/>
  <c r="M48" i="2" s="1"/>
  <c r="L43" i="3"/>
  <c r="L48" i="2" s="1"/>
  <c r="K43" i="3"/>
  <c r="K48" i="2" s="1"/>
  <c r="J43" i="3"/>
  <c r="J48" i="2" s="1"/>
  <c r="I43" i="3"/>
  <c r="I48" i="2" s="1"/>
  <c r="H43" i="3"/>
  <c r="H48" i="2" s="1"/>
  <c r="G43" i="3"/>
  <c r="G48" i="2" s="1"/>
  <c r="F43" i="3"/>
  <c r="F48" i="2" s="1"/>
  <c r="E43" i="3"/>
  <c r="E48" i="2" s="1"/>
  <c r="D43" i="3"/>
  <c r="D48" i="2" s="1"/>
  <c r="C43" i="3"/>
  <c r="C48" i="2" s="1"/>
  <c r="O42" i="3"/>
  <c r="O47" i="2" s="1"/>
  <c r="N42" i="3"/>
  <c r="N47" i="2" s="1"/>
  <c r="M42" i="3"/>
  <c r="M47" i="2" s="1"/>
  <c r="L42" i="3"/>
  <c r="L47" i="2" s="1"/>
  <c r="K42" i="3"/>
  <c r="K47" i="2" s="1"/>
  <c r="J42" i="3"/>
  <c r="J47" i="2" s="1"/>
  <c r="I42" i="3"/>
  <c r="I47" i="2" s="1"/>
  <c r="H42" i="3"/>
  <c r="H47" i="2" s="1"/>
  <c r="G42" i="3"/>
  <c r="G47" i="2" s="1"/>
  <c r="F42" i="3"/>
  <c r="F47" i="2" s="1"/>
  <c r="E42" i="3"/>
  <c r="E47" i="2" s="1"/>
  <c r="D42" i="3"/>
  <c r="D47" i="2" s="1"/>
  <c r="C42" i="3"/>
  <c r="C47" i="2" s="1"/>
  <c r="O41" i="3"/>
  <c r="O46" i="2" s="1"/>
  <c r="N41" i="3"/>
  <c r="N46" i="2" s="1"/>
  <c r="M41" i="3"/>
  <c r="M46" i="2" s="1"/>
  <c r="L41" i="3"/>
  <c r="L46" i="2" s="1"/>
  <c r="K41" i="3"/>
  <c r="K46" i="2" s="1"/>
  <c r="J41" i="3"/>
  <c r="J46" i="2" s="1"/>
  <c r="I41" i="3"/>
  <c r="I46" i="2" s="1"/>
  <c r="H41" i="3"/>
  <c r="H46" i="2" s="1"/>
  <c r="G41" i="3"/>
  <c r="G46" i="2" s="1"/>
  <c r="F41" i="3"/>
  <c r="F46" i="2" s="1"/>
  <c r="E41" i="3"/>
  <c r="E46" i="2" s="1"/>
  <c r="D41" i="3"/>
  <c r="D46" i="2" s="1"/>
  <c r="C41" i="3"/>
  <c r="C46" i="2" s="1"/>
  <c r="O40" i="3"/>
  <c r="O45" i="2" s="1"/>
  <c r="N40" i="3"/>
  <c r="N45" i="2" s="1"/>
  <c r="M40" i="3"/>
  <c r="M45" i="2" s="1"/>
  <c r="L40" i="3"/>
  <c r="L45" i="2" s="1"/>
  <c r="K40" i="3"/>
  <c r="K45" i="2" s="1"/>
  <c r="J40" i="3"/>
  <c r="J45" i="2" s="1"/>
  <c r="I40" i="3"/>
  <c r="I45" i="2" s="1"/>
  <c r="H40" i="3"/>
  <c r="H45" i="2" s="1"/>
  <c r="G40" i="3"/>
  <c r="G45" i="2" s="1"/>
  <c r="F40" i="3"/>
  <c r="F45" i="2" s="1"/>
  <c r="E40" i="3"/>
  <c r="E45" i="2" s="1"/>
  <c r="D40" i="3"/>
  <c r="D45" i="2" s="1"/>
  <c r="C40" i="3"/>
  <c r="C45" i="2" s="1"/>
  <c r="O39" i="3"/>
  <c r="O44" i="2" s="1"/>
  <c r="N39" i="3"/>
  <c r="N44" i="2" s="1"/>
  <c r="M39" i="3"/>
  <c r="M44" i="2" s="1"/>
  <c r="L39" i="3"/>
  <c r="L44" i="2" s="1"/>
  <c r="K39" i="3"/>
  <c r="K44" i="2" s="1"/>
  <c r="J39" i="3"/>
  <c r="J44" i="2" s="1"/>
  <c r="I39" i="3"/>
  <c r="I44" i="2" s="1"/>
  <c r="H39" i="3"/>
  <c r="H44" i="2" s="1"/>
  <c r="G39" i="3"/>
  <c r="G44" i="2" s="1"/>
  <c r="F39" i="3"/>
  <c r="F44" i="2" s="1"/>
  <c r="E39" i="3"/>
  <c r="E44" i="2" s="1"/>
  <c r="D39" i="3"/>
  <c r="D44" i="2" s="1"/>
  <c r="C39" i="3"/>
  <c r="C44" i="2" s="1"/>
  <c r="O38" i="3"/>
  <c r="O43" i="2" s="1"/>
  <c r="N38" i="3"/>
  <c r="N43" i="2" s="1"/>
  <c r="M38" i="3"/>
  <c r="M43" i="2" s="1"/>
  <c r="L38" i="3"/>
  <c r="L43" i="2" s="1"/>
  <c r="K38" i="3"/>
  <c r="K43" i="2" s="1"/>
  <c r="J38" i="3"/>
  <c r="J43" i="2" s="1"/>
  <c r="I38" i="3"/>
  <c r="I43" i="2" s="1"/>
  <c r="H38" i="3"/>
  <c r="H43" i="2" s="1"/>
  <c r="G38" i="3"/>
  <c r="G43" i="2" s="1"/>
  <c r="F38" i="3"/>
  <c r="F43" i="2" s="1"/>
  <c r="E38" i="3"/>
  <c r="E43" i="2" s="1"/>
  <c r="D38" i="3"/>
  <c r="D43" i="2" s="1"/>
  <c r="C38" i="3"/>
  <c r="C43" i="2" s="1"/>
  <c r="O37" i="3"/>
  <c r="O42" i="2" s="1"/>
  <c r="N37" i="3"/>
  <c r="N42" i="2" s="1"/>
  <c r="M37" i="3"/>
  <c r="M42" i="2" s="1"/>
  <c r="L37" i="3"/>
  <c r="L42" i="2" s="1"/>
  <c r="K37" i="3"/>
  <c r="K42" i="2" s="1"/>
  <c r="J37" i="3"/>
  <c r="J42" i="2" s="1"/>
  <c r="I37" i="3"/>
  <c r="I42" i="2" s="1"/>
  <c r="H37" i="3"/>
  <c r="H42" i="2" s="1"/>
  <c r="G37" i="3"/>
  <c r="G42" i="2" s="1"/>
  <c r="F37" i="3"/>
  <c r="F42" i="2" s="1"/>
  <c r="E37" i="3"/>
  <c r="E42" i="2" s="1"/>
  <c r="D37" i="3"/>
  <c r="D42" i="2" s="1"/>
  <c r="C37" i="3"/>
  <c r="C42" i="2" s="1"/>
  <c r="O36" i="3"/>
  <c r="O41" i="2" s="1"/>
  <c r="N36" i="3"/>
  <c r="N41" i="2" s="1"/>
  <c r="M36" i="3"/>
  <c r="M41" i="2" s="1"/>
  <c r="L36" i="3"/>
  <c r="L41" i="2" s="1"/>
  <c r="K36" i="3"/>
  <c r="K41" i="2" s="1"/>
  <c r="J36" i="3"/>
  <c r="J41" i="2" s="1"/>
  <c r="I36" i="3"/>
  <c r="I41" i="2" s="1"/>
  <c r="H36" i="3"/>
  <c r="H41" i="2" s="1"/>
  <c r="G36" i="3"/>
  <c r="G41" i="2" s="1"/>
  <c r="F36" i="3"/>
  <c r="F41" i="2" s="1"/>
  <c r="E36" i="3"/>
  <c r="E41" i="2" s="1"/>
  <c r="D36" i="3"/>
  <c r="D41" i="2" s="1"/>
  <c r="C36" i="3"/>
  <c r="C41" i="2" s="1"/>
  <c r="O35" i="3"/>
  <c r="O40" i="2" s="1"/>
  <c r="N35" i="3"/>
  <c r="N40" i="2" s="1"/>
  <c r="M35" i="3"/>
  <c r="M40" i="2" s="1"/>
  <c r="L35" i="3"/>
  <c r="L40" i="2" s="1"/>
  <c r="K35" i="3"/>
  <c r="K40" i="2" s="1"/>
  <c r="J35" i="3"/>
  <c r="J40" i="2" s="1"/>
  <c r="I35" i="3"/>
  <c r="I40" i="2" s="1"/>
  <c r="H35" i="3"/>
  <c r="H40" i="2" s="1"/>
  <c r="G35" i="3"/>
  <c r="G40" i="2" s="1"/>
  <c r="F35" i="3"/>
  <c r="F40" i="2" s="1"/>
  <c r="E35" i="3"/>
  <c r="E40" i="2" s="1"/>
  <c r="D35" i="3"/>
  <c r="D40" i="2" s="1"/>
  <c r="C35" i="3"/>
  <c r="C40" i="2" s="1"/>
  <c r="O34" i="3"/>
  <c r="O39" i="2" s="1"/>
  <c r="N34" i="3"/>
  <c r="N39" i="2" s="1"/>
  <c r="M34" i="3"/>
  <c r="M39" i="2" s="1"/>
  <c r="L34" i="3"/>
  <c r="L39" i="2" s="1"/>
  <c r="K34" i="3"/>
  <c r="K39" i="2" s="1"/>
  <c r="J34" i="3"/>
  <c r="J39" i="2" s="1"/>
  <c r="I34" i="3"/>
  <c r="I39" i="2" s="1"/>
  <c r="H34" i="3"/>
  <c r="H39" i="2" s="1"/>
  <c r="G34" i="3"/>
  <c r="G39" i="2" s="1"/>
  <c r="F34" i="3"/>
  <c r="F39" i="2" s="1"/>
  <c r="E34" i="3"/>
  <c r="E39" i="2" s="1"/>
  <c r="D34" i="3"/>
  <c r="D39" i="2" s="1"/>
  <c r="C34" i="3"/>
  <c r="C39" i="2" s="1"/>
  <c r="O33" i="3"/>
  <c r="O38" i="2" s="1"/>
  <c r="N33" i="3"/>
  <c r="N38" i="2" s="1"/>
  <c r="M33" i="3"/>
  <c r="M38" i="2" s="1"/>
  <c r="L33" i="3"/>
  <c r="L38" i="2" s="1"/>
  <c r="K33" i="3"/>
  <c r="K38" i="2" s="1"/>
  <c r="J33" i="3"/>
  <c r="J38" i="2" s="1"/>
  <c r="I33" i="3"/>
  <c r="I38" i="2" s="1"/>
  <c r="H33" i="3"/>
  <c r="H38" i="2" s="1"/>
  <c r="G33" i="3"/>
  <c r="G38" i="2" s="1"/>
  <c r="F33" i="3"/>
  <c r="F38" i="2" s="1"/>
  <c r="E33" i="3"/>
  <c r="E38" i="2" s="1"/>
  <c r="D33" i="3"/>
  <c r="D38" i="2" s="1"/>
  <c r="C33" i="3"/>
  <c r="C38" i="2" s="1"/>
  <c r="O32" i="3"/>
  <c r="O37" i="2" s="1"/>
  <c r="N32" i="3"/>
  <c r="N37" i="2" s="1"/>
  <c r="M32" i="3"/>
  <c r="M37" i="2" s="1"/>
  <c r="L32" i="3"/>
  <c r="L37" i="2" s="1"/>
  <c r="K32" i="3"/>
  <c r="K37" i="2" s="1"/>
  <c r="J32" i="3"/>
  <c r="J37" i="2" s="1"/>
  <c r="I32" i="3"/>
  <c r="I37" i="2" s="1"/>
  <c r="H32" i="3"/>
  <c r="H37" i="2" s="1"/>
  <c r="G32" i="3"/>
  <c r="G37" i="2" s="1"/>
  <c r="F32" i="3"/>
  <c r="F37" i="2" s="1"/>
  <c r="E32" i="3"/>
  <c r="E37" i="2" s="1"/>
  <c r="D32" i="3"/>
  <c r="D37" i="2" s="1"/>
  <c r="C32" i="3"/>
  <c r="C37" i="2" s="1"/>
  <c r="O31" i="3"/>
  <c r="O36" i="2" s="1"/>
  <c r="N31" i="3"/>
  <c r="N36" i="2" s="1"/>
  <c r="M31" i="3"/>
  <c r="M36" i="2" s="1"/>
  <c r="L31" i="3"/>
  <c r="L36" i="2" s="1"/>
  <c r="K31" i="3"/>
  <c r="K36" i="2" s="1"/>
  <c r="J31" i="3"/>
  <c r="J36" i="2" s="1"/>
  <c r="I31" i="3"/>
  <c r="I36" i="2" s="1"/>
  <c r="H31" i="3"/>
  <c r="H36" i="2" s="1"/>
  <c r="G31" i="3"/>
  <c r="G36" i="2" s="1"/>
  <c r="F31" i="3"/>
  <c r="F36" i="2" s="1"/>
  <c r="E31" i="3"/>
  <c r="E36" i="2" s="1"/>
  <c r="D31" i="3"/>
  <c r="D36" i="2" s="1"/>
  <c r="C31" i="3"/>
  <c r="C36" i="2" s="1"/>
  <c r="O30" i="3"/>
  <c r="O35" i="2" s="1"/>
  <c r="N30" i="3"/>
  <c r="N35" i="2" s="1"/>
  <c r="M30" i="3"/>
  <c r="M35" i="2" s="1"/>
  <c r="L30" i="3"/>
  <c r="L35" i="2" s="1"/>
  <c r="K30" i="3"/>
  <c r="K35" i="2" s="1"/>
  <c r="J30" i="3"/>
  <c r="J35" i="2" s="1"/>
  <c r="I30" i="3"/>
  <c r="I35" i="2" s="1"/>
  <c r="H30" i="3"/>
  <c r="H35" i="2" s="1"/>
  <c r="G30" i="3"/>
  <c r="G35" i="2" s="1"/>
  <c r="F30" i="3"/>
  <c r="F35" i="2" s="1"/>
  <c r="E30" i="3"/>
  <c r="E35" i="2" s="1"/>
  <c r="D30" i="3"/>
  <c r="D35" i="2" s="1"/>
  <c r="C30" i="3"/>
  <c r="C35" i="2" s="1"/>
  <c r="O29" i="3"/>
  <c r="O34" i="2" s="1"/>
  <c r="N29" i="3"/>
  <c r="N34" i="2" s="1"/>
  <c r="M29" i="3"/>
  <c r="M34" i="2" s="1"/>
  <c r="L29" i="3"/>
  <c r="L34" i="2" s="1"/>
  <c r="K29" i="3"/>
  <c r="K34" i="2" s="1"/>
  <c r="J29" i="3"/>
  <c r="J34" i="2" s="1"/>
  <c r="I29" i="3"/>
  <c r="I34" i="2" s="1"/>
  <c r="H29" i="3"/>
  <c r="H34" i="2" s="1"/>
  <c r="G29" i="3"/>
  <c r="G34" i="2" s="1"/>
  <c r="F29" i="3"/>
  <c r="F34" i="2" s="1"/>
  <c r="E29" i="3"/>
  <c r="E34" i="2" s="1"/>
  <c r="D29" i="3"/>
  <c r="D34" i="2" s="1"/>
  <c r="C29" i="3"/>
  <c r="C34" i="2" s="1"/>
  <c r="O28" i="3"/>
  <c r="O33" i="2" s="1"/>
  <c r="N28" i="3"/>
  <c r="N33" i="2" s="1"/>
  <c r="M28" i="3"/>
  <c r="M33" i="2" s="1"/>
  <c r="L28" i="3"/>
  <c r="L33" i="2" s="1"/>
  <c r="K28" i="3"/>
  <c r="K33" i="2" s="1"/>
  <c r="J28" i="3"/>
  <c r="J33" i="2" s="1"/>
  <c r="I28" i="3"/>
  <c r="I33" i="2" s="1"/>
  <c r="H28" i="3"/>
  <c r="H33" i="2" s="1"/>
  <c r="G28" i="3"/>
  <c r="G33" i="2" s="1"/>
  <c r="F28" i="3"/>
  <c r="F33" i="2" s="1"/>
  <c r="E28" i="3"/>
  <c r="E33" i="2" s="1"/>
  <c r="D28" i="3"/>
  <c r="D33" i="2" s="1"/>
  <c r="C28" i="3"/>
  <c r="C33" i="2" s="1"/>
  <c r="O27" i="3"/>
  <c r="O32" i="2" s="1"/>
  <c r="N27" i="3"/>
  <c r="N32" i="2" s="1"/>
  <c r="M27" i="3"/>
  <c r="M32" i="2" s="1"/>
  <c r="L27" i="3"/>
  <c r="L32" i="2" s="1"/>
  <c r="K27" i="3"/>
  <c r="K32" i="2" s="1"/>
  <c r="J27" i="3"/>
  <c r="J32" i="2" s="1"/>
  <c r="I27" i="3"/>
  <c r="I32" i="2" s="1"/>
  <c r="H27" i="3"/>
  <c r="H32" i="2" s="1"/>
  <c r="G27" i="3"/>
  <c r="G32" i="2" s="1"/>
  <c r="F27" i="3"/>
  <c r="F32" i="2" s="1"/>
  <c r="E27" i="3"/>
  <c r="E32" i="2" s="1"/>
  <c r="D27" i="3"/>
  <c r="D32" i="2" s="1"/>
  <c r="C27" i="3"/>
  <c r="C32" i="2" s="1"/>
  <c r="O26" i="3"/>
  <c r="O31" i="2" s="1"/>
  <c r="N26" i="3"/>
  <c r="N31" i="2" s="1"/>
  <c r="M26" i="3"/>
  <c r="M31" i="2" s="1"/>
  <c r="L26" i="3"/>
  <c r="L31" i="2" s="1"/>
  <c r="K26" i="3"/>
  <c r="K31" i="2" s="1"/>
  <c r="J26" i="3"/>
  <c r="J31" i="2" s="1"/>
  <c r="I26" i="3"/>
  <c r="I31" i="2" s="1"/>
  <c r="H26" i="3"/>
  <c r="H31" i="2" s="1"/>
  <c r="G26" i="3"/>
  <c r="G31" i="2" s="1"/>
  <c r="F26" i="3"/>
  <c r="F31" i="2" s="1"/>
  <c r="E26" i="3"/>
  <c r="E31" i="2" s="1"/>
  <c r="D26" i="3"/>
  <c r="D31" i="2" s="1"/>
  <c r="C26" i="3"/>
  <c r="C31" i="2" s="1"/>
  <c r="O25" i="3"/>
  <c r="O30" i="2" s="1"/>
  <c r="N25" i="3"/>
  <c r="N30" i="2" s="1"/>
  <c r="M25" i="3"/>
  <c r="M30" i="2" s="1"/>
  <c r="L25" i="3"/>
  <c r="L30" i="2" s="1"/>
  <c r="K25" i="3"/>
  <c r="K30" i="2" s="1"/>
  <c r="J25" i="3"/>
  <c r="J30" i="2" s="1"/>
  <c r="I25" i="3"/>
  <c r="I30" i="2" s="1"/>
  <c r="H25" i="3"/>
  <c r="H30" i="2" s="1"/>
  <c r="G25" i="3"/>
  <c r="G30" i="2" s="1"/>
  <c r="F25" i="3"/>
  <c r="F30" i="2" s="1"/>
  <c r="E25" i="3"/>
  <c r="E30" i="2" s="1"/>
  <c r="D25" i="3"/>
  <c r="D30" i="2" s="1"/>
  <c r="C25" i="3"/>
  <c r="C30" i="2" s="1"/>
  <c r="O24" i="3"/>
  <c r="O29" i="2" s="1"/>
  <c r="N24" i="3"/>
  <c r="N29" i="2" s="1"/>
  <c r="M24" i="3"/>
  <c r="M29" i="2" s="1"/>
  <c r="L24" i="3"/>
  <c r="L29" i="2" s="1"/>
  <c r="K24" i="3"/>
  <c r="K29" i="2" s="1"/>
  <c r="J24" i="3"/>
  <c r="J29" i="2" s="1"/>
  <c r="I24" i="3"/>
  <c r="I29" i="2" s="1"/>
  <c r="H24" i="3"/>
  <c r="H29" i="2" s="1"/>
  <c r="G24" i="3"/>
  <c r="G29" i="2" s="1"/>
  <c r="F24" i="3"/>
  <c r="F29" i="2" s="1"/>
  <c r="E24" i="3"/>
  <c r="E29" i="2" s="1"/>
  <c r="D24" i="3"/>
  <c r="D29" i="2" s="1"/>
  <c r="C24" i="3"/>
  <c r="C29" i="2" s="1"/>
  <c r="O23" i="3"/>
  <c r="O28" i="2" s="1"/>
  <c r="N23" i="3"/>
  <c r="N28" i="2" s="1"/>
  <c r="M23" i="3"/>
  <c r="M28" i="2" s="1"/>
  <c r="L23" i="3"/>
  <c r="L28" i="2" s="1"/>
  <c r="K23" i="3"/>
  <c r="K28" i="2" s="1"/>
  <c r="J23" i="3"/>
  <c r="J28" i="2" s="1"/>
  <c r="I23" i="3"/>
  <c r="I28" i="2" s="1"/>
  <c r="H23" i="3"/>
  <c r="H28" i="2" s="1"/>
  <c r="G23" i="3"/>
  <c r="G28" i="2" s="1"/>
  <c r="F23" i="3"/>
  <c r="F28" i="2" s="1"/>
  <c r="E23" i="3"/>
  <c r="E28" i="2" s="1"/>
  <c r="D23" i="3"/>
  <c r="D28" i="2" s="1"/>
  <c r="C23" i="3"/>
  <c r="C28" i="2" s="1"/>
  <c r="O22" i="3"/>
  <c r="O27" i="2" s="1"/>
  <c r="N22" i="3"/>
  <c r="N27" i="2" s="1"/>
  <c r="M22" i="3"/>
  <c r="M27" i="2" s="1"/>
  <c r="L22" i="3"/>
  <c r="L27" i="2" s="1"/>
  <c r="K22" i="3"/>
  <c r="K27" i="2" s="1"/>
  <c r="J22" i="3"/>
  <c r="J27" i="2" s="1"/>
  <c r="I22" i="3"/>
  <c r="I27" i="2" s="1"/>
  <c r="H22" i="3"/>
  <c r="H27" i="2" s="1"/>
  <c r="G22" i="3"/>
  <c r="G27" i="2" s="1"/>
  <c r="F22" i="3"/>
  <c r="F27" i="2" s="1"/>
  <c r="E22" i="3"/>
  <c r="E27" i="2" s="1"/>
  <c r="D22" i="3"/>
  <c r="D27" i="2" s="1"/>
  <c r="C22" i="3"/>
  <c r="C27" i="2" s="1"/>
  <c r="O21" i="3"/>
  <c r="O26" i="2" s="1"/>
  <c r="N21" i="3"/>
  <c r="N26" i="2" s="1"/>
  <c r="M21" i="3"/>
  <c r="M26" i="2" s="1"/>
  <c r="L21" i="3"/>
  <c r="L26" i="2" s="1"/>
  <c r="K21" i="3"/>
  <c r="K26" i="2" s="1"/>
  <c r="J21" i="3"/>
  <c r="J26" i="2" s="1"/>
  <c r="I21" i="3"/>
  <c r="I26" i="2" s="1"/>
  <c r="H21" i="3"/>
  <c r="H26" i="2" s="1"/>
  <c r="G21" i="3"/>
  <c r="G26" i="2" s="1"/>
  <c r="F21" i="3"/>
  <c r="F26" i="2" s="1"/>
  <c r="E21" i="3"/>
  <c r="E26" i="2" s="1"/>
  <c r="D21" i="3"/>
  <c r="D26" i="2" s="1"/>
  <c r="C21" i="3"/>
  <c r="C26" i="2" s="1"/>
  <c r="O20" i="3"/>
  <c r="O25" i="2" s="1"/>
  <c r="N20" i="3"/>
  <c r="N25" i="2" s="1"/>
  <c r="M20" i="3"/>
  <c r="M25" i="2" s="1"/>
  <c r="L20" i="3"/>
  <c r="L25" i="2" s="1"/>
  <c r="K20" i="3"/>
  <c r="K25" i="2" s="1"/>
  <c r="J20" i="3"/>
  <c r="J25" i="2" s="1"/>
  <c r="I20" i="3"/>
  <c r="I25" i="2" s="1"/>
  <c r="H20" i="3"/>
  <c r="H25" i="2" s="1"/>
  <c r="G20" i="3"/>
  <c r="G25" i="2" s="1"/>
  <c r="F20" i="3"/>
  <c r="F25" i="2" s="1"/>
  <c r="E20" i="3"/>
  <c r="E25" i="2" s="1"/>
  <c r="D20" i="3"/>
  <c r="D25" i="2" s="1"/>
  <c r="C20" i="3"/>
  <c r="C25" i="2" s="1"/>
  <c r="O19" i="3"/>
  <c r="O24" i="2" s="1"/>
  <c r="N19" i="3"/>
  <c r="N24" i="2" s="1"/>
  <c r="M19" i="3"/>
  <c r="M24" i="2" s="1"/>
  <c r="L19" i="3"/>
  <c r="L24" i="2" s="1"/>
  <c r="K19" i="3"/>
  <c r="K24" i="2" s="1"/>
  <c r="J19" i="3"/>
  <c r="J24" i="2" s="1"/>
  <c r="I19" i="3"/>
  <c r="I24" i="2" s="1"/>
  <c r="H19" i="3"/>
  <c r="H24" i="2" s="1"/>
  <c r="G19" i="3"/>
  <c r="G24" i="2" s="1"/>
  <c r="F19" i="3"/>
  <c r="F24" i="2" s="1"/>
  <c r="E19" i="3"/>
  <c r="E24" i="2" s="1"/>
  <c r="D19" i="3"/>
  <c r="D24" i="2" s="1"/>
  <c r="C19" i="3"/>
  <c r="C24" i="2" s="1"/>
  <c r="O18" i="3"/>
  <c r="O23" i="2" s="1"/>
  <c r="N18" i="3"/>
  <c r="N23" i="2" s="1"/>
  <c r="M18" i="3"/>
  <c r="M23" i="2" s="1"/>
  <c r="L18" i="3"/>
  <c r="L23" i="2" s="1"/>
  <c r="K18" i="3"/>
  <c r="K23" i="2" s="1"/>
  <c r="J18" i="3"/>
  <c r="J23" i="2" s="1"/>
  <c r="I18" i="3"/>
  <c r="I23" i="2" s="1"/>
  <c r="H18" i="3"/>
  <c r="H23" i="2" s="1"/>
  <c r="G18" i="3"/>
  <c r="G23" i="2" s="1"/>
  <c r="F18" i="3"/>
  <c r="F23" i="2" s="1"/>
  <c r="E18" i="3"/>
  <c r="E23" i="2" s="1"/>
  <c r="D18" i="3"/>
  <c r="D23" i="2" s="1"/>
  <c r="C18" i="3"/>
  <c r="C23" i="2" s="1"/>
  <c r="O17" i="3"/>
  <c r="O22" i="2" s="1"/>
  <c r="N17" i="3"/>
  <c r="N22" i="2" s="1"/>
  <c r="M17" i="3"/>
  <c r="M22" i="2" s="1"/>
  <c r="L17" i="3"/>
  <c r="L22" i="2" s="1"/>
  <c r="K17" i="3"/>
  <c r="K22" i="2" s="1"/>
  <c r="J17" i="3"/>
  <c r="J22" i="2" s="1"/>
  <c r="I17" i="3"/>
  <c r="I22" i="2" s="1"/>
  <c r="H17" i="3"/>
  <c r="H22" i="2" s="1"/>
  <c r="G17" i="3"/>
  <c r="G22" i="2" s="1"/>
  <c r="F17" i="3"/>
  <c r="F22" i="2" s="1"/>
  <c r="E17" i="3"/>
  <c r="E22" i="2" s="1"/>
  <c r="D17" i="3"/>
  <c r="D22" i="2" s="1"/>
  <c r="C17" i="3"/>
  <c r="C22" i="2" s="1"/>
  <c r="O16" i="3"/>
  <c r="O21" i="2" s="1"/>
  <c r="N16" i="3"/>
  <c r="N21" i="2" s="1"/>
  <c r="M16" i="3"/>
  <c r="M21" i="2" s="1"/>
  <c r="L16" i="3"/>
  <c r="L21" i="2" s="1"/>
  <c r="K16" i="3"/>
  <c r="K21" i="2" s="1"/>
  <c r="J16" i="3"/>
  <c r="J21" i="2" s="1"/>
  <c r="I16" i="3"/>
  <c r="I21" i="2" s="1"/>
  <c r="H16" i="3"/>
  <c r="H21" i="2" s="1"/>
  <c r="G16" i="3"/>
  <c r="G21" i="2" s="1"/>
  <c r="F16" i="3"/>
  <c r="F21" i="2" s="1"/>
  <c r="E16" i="3"/>
  <c r="E21" i="2" s="1"/>
  <c r="D16" i="3"/>
  <c r="D21" i="2" s="1"/>
  <c r="C16" i="3"/>
  <c r="C21" i="2" s="1"/>
  <c r="O15" i="3"/>
  <c r="O20" i="2" s="1"/>
  <c r="N15" i="3"/>
  <c r="N20" i="2" s="1"/>
  <c r="M15" i="3"/>
  <c r="M20" i="2" s="1"/>
  <c r="L15" i="3"/>
  <c r="L20" i="2" s="1"/>
  <c r="K15" i="3"/>
  <c r="K20" i="2" s="1"/>
  <c r="J15" i="3"/>
  <c r="J20" i="2" s="1"/>
  <c r="I15" i="3"/>
  <c r="I20" i="2" s="1"/>
  <c r="H15" i="3"/>
  <c r="H20" i="2" s="1"/>
  <c r="G15" i="3"/>
  <c r="G20" i="2" s="1"/>
  <c r="F15" i="3"/>
  <c r="F20" i="2" s="1"/>
  <c r="E15" i="3"/>
  <c r="E20" i="2" s="1"/>
  <c r="D15" i="3"/>
  <c r="D20" i="2" s="1"/>
  <c r="C15" i="3"/>
  <c r="C20" i="2" s="1"/>
  <c r="O14" i="3"/>
  <c r="O19" i="2" s="1"/>
  <c r="N14" i="3"/>
  <c r="N19" i="2" s="1"/>
  <c r="M14" i="3"/>
  <c r="M19" i="2" s="1"/>
  <c r="L14" i="3"/>
  <c r="L19" i="2" s="1"/>
  <c r="K14" i="3"/>
  <c r="K19" i="2" s="1"/>
  <c r="J14" i="3"/>
  <c r="J19" i="2" s="1"/>
  <c r="I14" i="3"/>
  <c r="I19" i="2" s="1"/>
  <c r="H14" i="3"/>
  <c r="H19" i="2" s="1"/>
  <c r="G14" i="3"/>
  <c r="G19" i="2" s="1"/>
  <c r="F14" i="3"/>
  <c r="F19" i="2" s="1"/>
  <c r="E14" i="3"/>
  <c r="E19" i="2" s="1"/>
  <c r="D14" i="3"/>
  <c r="D19" i="2" s="1"/>
  <c r="C14" i="3"/>
  <c r="C19" i="2" s="1"/>
  <c r="O13" i="3"/>
  <c r="O18" i="2" s="1"/>
  <c r="N13" i="3"/>
  <c r="N18" i="2" s="1"/>
  <c r="M13" i="3"/>
  <c r="M18" i="2" s="1"/>
  <c r="L13" i="3"/>
  <c r="L18" i="2" s="1"/>
  <c r="K13" i="3"/>
  <c r="K18" i="2" s="1"/>
  <c r="J13" i="3"/>
  <c r="J18" i="2" s="1"/>
  <c r="I13" i="3"/>
  <c r="I18" i="2" s="1"/>
  <c r="H13" i="3"/>
  <c r="H18" i="2" s="1"/>
  <c r="G13" i="3"/>
  <c r="G18" i="2" s="1"/>
  <c r="F13" i="3"/>
  <c r="F18" i="2" s="1"/>
  <c r="E13" i="3"/>
  <c r="E18" i="2" s="1"/>
  <c r="D13" i="3"/>
  <c r="D18" i="2" s="1"/>
  <c r="C13" i="3"/>
  <c r="C18" i="2" s="1"/>
  <c r="O12" i="3"/>
  <c r="O17" i="2" s="1"/>
  <c r="N12" i="3"/>
  <c r="N17" i="2" s="1"/>
  <c r="M12" i="3"/>
  <c r="M17" i="2" s="1"/>
  <c r="L12" i="3"/>
  <c r="L17" i="2" s="1"/>
  <c r="K12" i="3"/>
  <c r="K17" i="2" s="1"/>
  <c r="J12" i="3"/>
  <c r="J17" i="2" s="1"/>
  <c r="I12" i="3"/>
  <c r="I17" i="2" s="1"/>
  <c r="H12" i="3"/>
  <c r="H17" i="2" s="1"/>
  <c r="G12" i="3"/>
  <c r="G17" i="2" s="1"/>
  <c r="F12" i="3"/>
  <c r="F17" i="2" s="1"/>
  <c r="E12" i="3"/>
  <c r="E17" i="2" s="1"/>
  <c r="D12" i="3"/>
  <c r="D17" i="2" s="1"/>
  <c r="C12" i="3"/>
  <c r="C17" i="2" s="1"/>
  <c r="O11" i="3"/>
  <c r="O16" i="2" s="1"/>
  <c r="N11" i="3"/>
  <c r="N16" i="2" s="1"/>
  <c r="M11" i="3"/>
  <c r="M16" i="2" s="1"/>
  <c r="L11" i="3"/>
  <c r="L16" i="2" s="1"/>
  <c r="K11" i="3"/>
  <c r="K16" i="2" s="1"/>
  <c r="J11" i="3"/>
  <c r="J16" i="2" s="1"/>
  <c r="I11" i="3"/>
  <c r="I16" i="2" s="1"/>
  <c r="H11" i="3"/>
  <c r="H16" i="2" s="1"/>
  <c r="G11" i="3"/>
  <c r="G16" i="2" s="1"/>
  <c r="F11" i="3"/>
  <c r="F16" i="2" s="1"/>
  <c r="E11" i="3"/>
  <c r="E16" i="2" s="1"/>
  <c r="D11" i="3"/>
  <c r="D16" i="2" s="1"/>
  <c r="C11" i="3"/>
  <c r="C16" i="2" s="1"/>
  <c r="O10" i="3"/>
  <c r="O15" i="2" s="1"/>
  <c r="N10" i="3"/>
  <c r="N15" i="2" s="1"/>
  <c r="M10" i="3"/>
  <c r="M15" i="2" s="1"/>
  <c r="L10" i="3"/>
  <c r="L15" i="2" s="1"/>
  <c r="K10" i="3"/>
  <c r="K15" i="2" s="1"/>
  <c r="J10" i="3"/>
  <c r="J15" i="2" s="1"/>
  <c r="I10" i="3"/>
  <c r="I15" i="2" s="1"/>
  <c r="H10" i="3"/>
  <c r="H15" i="2" s="1"/>
  <c r="G10" i="3"/>
  <c r="G15" i="2" s="1"/>
  <c r="F10" i="3"/>
  <c r="F15" i="2" s="1"/>
  <c r="E10" i="3"/>
  <c r="E15" i="2" s="1"/>
  <c r="D10" i="3"/>
  <c r="D15" i="2" s="1"/>
  <c r="C10" i="3"/>
  <c r="C15" i="2" s="1"/>
  <c r="O9" i="3"/>
  <c r="O14" i="2" s="1"/>
  <c r="N9" i="3"/>
  <c r="N14" i="2" s="1"/>
  <c r="M9" i="3"/>
  <c r="M14" i="2" s="1"/>
  <c r="L9" i="3"/>
  <c r="L14" i="2" s="1"/>
  <c r="K9" i="3"/>
  <c r="K14" i="2" s="1"/>
  <c r="J9" i="3"/>
  <c r="J14" i="2" s="1"/>
  <c r="I9" i="3"/>
  <c r="I14" i="2" s="1"/>
  <c r="H9" i="3"/>
  <c r="H14" i="2" s="1"/>
  <c r="G9" i="3"/>
  <c r="G14" i="2" s="1"/>
  <c r="F9" i="3"/>
  <c r="F14" i="2" s="1"/>
  <c r="E9" i="3"/>
  <c r="E14" i="2" s="1"/>
  <c r="D9" i="3"/>
  <c r="D14" i="2" s="1"/>
  <c r="C9" i="3"/>
  <c r="C14" i="2" s="1"/>
  <c r="O8" i="3"/>
  <c r="O13" i="2" s="1"/>
  <c r="N8" i="3"/>
  <c r="N13" i="2" s="1"/>
  <c r="M8" i="3"/>
  <c r="M13" i="2" s="1"/>
  <c r="L8" i="3"/>
  <c r="L13" i="2" s="1"/>
  <c r="K8" i="3"/>
  <c r="K13" i="2" s="1"/>
  <c r="J8" i="3"/>
  <c r="J13" i="2" s="1"/>
  <c r="I8" i="3"/>
  <c r="I13" i="2" s="1"/>
  <c r="H8" i="3"/>
  <c r="H13" i="2" s="1"/>
  <c r="G8" i="3"/>
  <c r="G13" i="2" s="1"/>
  <c r="F8" i="3"/>
  <c r="F13" i="2" s="1"/>
  <c r="E8" i="3"/>
  <c r="E13" i="2" s="1"/>
  <c r="D8" i="3"/>
  <c r="D13" i="2" s="1"/>
  <c r="C8" i="3"/>
  <c r="C13" i="2" s="1"/>
  <c r="O7" i="3"/>
  <c r="O12" i="2" s="1"/>
  <c r="N7" i="3"/>
  <c r="N12" i="2" s="1"/>
  <c r="M7" i="3"/>
  <c r="M12" i="2" s="1"/>
  <c r="L7" i="3"/>
  <c r="L12" i="2" s="1"/>
  <c r="K7" i="3"/>
  <c r="K12" i="2" s="1"/>
  <c r="J7" i="3"/>
  <c r="J12" i="2" s="1"/>
  <c r="I7" i="3"/>
  <c r="I12" i="2" s="1"/>
  <c r="H7" i="3"/>
  <c r="H12" i="2" s="1"/>
  <c r="G7" i="3"/>
  <c r="G12" i="2" s="1"/>
  <c r="F7" i="3"/>
  <c r="F12" i="2" s="1"/>
  <c r="E7" i="3"/>
  <c r="E12" i="2" s="1"/>
  <c r="D7" i="3"/>
  <c r="D12" i="2" s="1"/>
  <c r="C7" i="3"/>
  <c r="C12" i="2" s="1"/>
  <c r="O6" i="3"/>
  <c r="O11" i="2" s="1"/>
  <c r="N6" i="3"/>
  <c r="N11" i="2" s="1"/>
  <c r="M6" i="3"/>
  <c r="M11" i="2" s="1"/>
  <c r="L6" i="3"/>
  <c r="L11" i="2" s="1"/>
  <c r="K6" i="3"/>
  <c r="K11" i="2" s="1"/>
  <c r="J6" i="3"/>
  <c r="J11" i="2" s="1"/>
  <c r="I6" i="3"/>
  <c r="I11" i="2" s="1"/>
  <c r="H6" i="3"/>
  <c r="H11" i="2" s="1"/>
  <c r="G6" i="3"/>
  <c r="G11" i="2" s="1"/>
  <c r="F6" i="3"/>
  <c r="F11" i="2" s="1"/>
  <c r="E6" i="3"/>
  <c r="E11" i="2" s="1"/>
  <c r="D6" i="3"/>
  <c r="D11" i="2" s="1"/>
  <c r="C6" i="3"/>
  <c r="C11" i="2" s="1"/>
  <c r="O5" i="3"/>
  <c r="O10" i="2" s="1"/>
  <c r="N5" i="3"/>
  <c r="N10" i="2" s="1"/>
  <c r="M5" i="3"/>
  <c r="M10" i="2" s="1"/>
  <c r="L5" i="3"/>
  <c r="L10" i="2" s="1"/>
  <c r="K5" i="3"/>
  <c r="K10" i="2" s="1"/>
  <c r="J5" i="3"/>
  <c r="J10" i="2" s="1"/>
  <c r="I5" i="3"/>
  <c r="I10" i="2" s="1"/>
  <c r="H5" i="3"/>
  <c r="H10" i="2" s="1"/>
  <c r="G5" i="3"/>
  <c r="G10" i="2" s="1"/>
  <c r="F5" i="3"/>
  <c r="F10" i="2" s="1"/>
  <c r="E5" i="3"/>
  <c r="E10" i="2" s="1"/>
  <c r="D5" i="3"/>
  <c r="D10" i="2" s="1"/>
  <c r="C5" i="3"/>
  <c r="C10" i="2" s="1"/>
  <c r="O4" i="3"/>
  <c r="O9" i="2" s="1"/>
  <c r="N4" i="3"/>
  <c r="N9" i="2" s="1"/>
  <c r="M4" i="3"/>
  <c r="M9" i="2" s="1"/>
  <c r="L4" i="3"/>
  <c r="L9" i="2" s="1"/>
  <c r="K4" i="3"/>
  <c r="K9" i="2" s="1"/>
  <c r="J4" i="3"/>
  <c r="J9" i="2" s="1"/>
  <c r="I4" i="3"/>
  <c r="I9" i="2" s="1"/>
  <c r="H4" i="3"/>
  <c r="H9" i="2" s="1"/>
  <c r="G4" i="3"/>
  <c r="G9" i="2" s="1"/>
  <c r="F4" i="3"/>
  <c r="F9" i="2" s="1"/>
  <c r="E4" i="3"/>
  <c r="E9" i="2" s="1"/>
  <c r="D4" i="3"/>
  <c r="D9" i="2" s="1"/>
  <c r="C4" i="3"/>
  <c r="C9" i="2" s="1"/>
  <c r="O3" i="3"/>
  <c r="O8" i="2" s="1"/>
  <c r="N3" i="3"/>
  <c r="N8" i="2" s="1"/>
  <c r="M3" i="3"/>
  <c r="M8" i="2" s="1"/>
  <c r="L3" i="3"/>
  <c r="L8" i="2" s="1"/>
  <c r="K3" i="3"/>
  <c r="K8" i="2" s="1"/>
  <c r="J3" i="3"/>
  <c r="J8" i="2" s="1"/>
  <c r="I3" i="3"/>
  <c r="I8" i="2" s="1"/>
  <c r="H3" i="3"/>
  <c r="H8" i="2" s="1"/>
  <c r="G3" i="3"/>
  <c r="G8" i="2" s="1"/>
  <c r="F3" i="3"/>
  <c r="F8" i="2" s="1"/>
  <c r="E3" i="3"/>
  <c r="E8" i="2" s="1"/>
  <c r="D3" i="3"/>
  <c r="D8" i="2" s="1"/>
  <c r="C3" i="3"/>
  <c r="C8" i="2" s="1"/>
  <c r="O2" i="3"/>
  <c r="O7" i="2" s="1"/>
  <c r="N2" i="3"/>
  <c r="N7" i="2" s="1"/>
  <c r="M2" i="3"/>
  <c r="M7" i="2" s="1"/>
  <c r="L2" i="3"/>
  <c r="L7" i="2" s="1"/>
  <c r="K2" i="3"/>
  <c r="K7" i="2" s="1"/>
  <c r="J2" i="3"/>
  <c r="J7" i="2" s="1"/>
  <c r="I2" i="3"/>
  <c r="I7" i="2" s="1"/>
  <c r="H2" i="3"/>
  <c r="H7" i="2" s="1"/>
  <c r="G2" i="3"/>
  <c r="G7" i="2" s="1"/>
  <c r="F2" i="3"/>
  <c r="F7" i="2" s="1"/>
  <c r="E2" i="3"/>
  <c r="E7" i="2" s="1"/>
  <c r="D2" i="3"/>
  <c r="D7" i="2" s="1"/>
  <c r="C2" i="3"/>
  <c r="C7" i="2" s="1"/>
  <c r="B80" i="3"/>
  <c r="B85" i="2" s="1"/>
  <c r="B79" i="3"/>
  <c r="B84" i="2" s="1"/>
  <c r="B78" i="3"/>
  <c r="B83" i="2" s="1"/>
  <c r="B77" i="3"/>
  <c r="B82" i="2" s="1"/>
  <c r="B76" i="3"/>
  <c r="B81" i="2" s="1"/>
  <c r="B75" i="3"/>
  <c r="B80" i="2" s="1"/>
  <c r="B74" i="3"/>
  <c r="B79" i="2" s="1"/>
  <c r="B73" i="3"/>
  <c r="B78" i="2" s="1"/>
  <c r="B72" i="3"/>
  <c r="B77" i="2" s="1"/>
  <c r="B71" i="3"/>
  <c r="B76" i="2" s="1"/>
  <c r="B70" i="3"/>
  <c r="B75" i="2" s="1"/>
  <c r="B69" i="3"/>
  <c r="B74" i="2" s="1"/>
  <c r="B68" i="3"/>
  <c r="B73" i="2" s="1"/>
  <c r="B67" i="3"/>
  <c r="B72" i="2" s="1"/>
  <c r="B66" i="3"/>
  <c r="B71" i="2" s="1"/>
  <c r="B65" i="3"/>
  <c r="B70" i="2" s="1"/>
  <c r="B64" i="3"/>
  <c r="B69" i="2" s="1"/>
  <c r="B63" i="3"/>
  <c r="B62" i="3"/>
  <c r="B67" i="2" s="1"/>
  <c r="B61" i="3"/>
  <c r="B66" i="2" s="1"/>
  <c r="B60" i="3"/>
  <c r="B65" i="2" s="1"/>
  <c r="B59" i="3"/>
  <c r="B64" i="2" s="1"/>
  <c r="B58" i="3"/>
  <c r="B63" i="2" s="1"/>
  <c r="B57" i="3"/>
  <c r="B62" i="2" s="1"/>
  <c r="B56" i="3"/>
  <c r="B61" i="2" s="1"/>
  <c r="B55" i="3"/>
  <c r="B60" i="2" s="1"/>
  <c r="B54" i="3"/>
  <c r="B59" i="2" s="1"/>
  <c r="B53" i="3"/>
  <c r="B58" i="2" s="1"/>
  <c r="B52" i="3"/>
  <c r="B57" i="2" s="1"/>
  <c r="B51" i="3"/>
  <c r="B56" i="2" s="1"/>
  <c r="B50" i="3"/>
  <c r="B55" i="2" s="1"/>
  <c r="B49" i="3"/>
  <c r="B54" i="2" s="1"/>
  <c r="B48" i="3"/>
  <c r="B53" i="2" s="1"/>
  <c r="B47" i="3"/>
  <c r="B52" i="2" s="1"/>
  <c r="B46" i="3"/>
  <c r="B51" i="2" s="1"/>
  <c r="B45" i="3"/>
  <c r="B50" i="2" s="1"/>
  <c r="B44" i="3"/>
  <c r="B49" i="2" s="1"/>
  <c r="B43" i="3"/>
  <c r="B48" i="2" s="1"/>
  <c r="B42" i="3"/>
  <c r="B47" i="2" s="1"/>
  <c r="B41" i="3"/>
  <c r="B46" i="2" s="1"/>
  <c r="B40" i="3"/>
  <c r="B45" i="2" s="1"/>
  <c r="B39" i="3"/>
  <c r="B44" i="2" s="1"/>
  <c r="B38" i="3"/>
  <c r="B43" i="2" s="1"/>
  <c r="B37" i="3"/>
  <c r="B42" i="2" s="1"/>
  <c r="B36" i="3"/>
  <c r="B41" i="2" s="1"/>
  <c r="B35" i="3"/>
  <c r="B40" i="2" s="1"/>
  <c r="B34" i="3"/>
  <c r="B39" i="2" s="1"/>
  <c r="B33" i="3"/>
  <c r="B38" i="2" s="1"/>
  <c r="B32" i="3"/>
  <c r="B37" i="2" s="1"/>
  <c r="B31" i="3"/>
  <c r="B36" i="2" s="1"/>
  <c r="B30" i="3"/>
  <c r="B35" i="2" s="1"/>
  <c r="B29" i="3"/>
  <c r="B34" i="2" s="1"/>
  <c r="B28" i="3"/>
  <c r="B33" i="2" s="1"/>
  <c r="B27" i="3"/>
  <c r="B32" i="2" s="1"/>
  <c r="B26" i="3"/>
  <c r="B31" i="2" s="1"/>
  <c r="B25" i="3"/>
  <c r="B30" i="2" s="1"/>
  <c r="B24" i="3"/>
  <c r="B29" i="2" s="1"/>
  <c r="B23" i="3"/>
  <c r="B28" i="2" s="1"/>
  <c r="B22" i="3"/>
  <c r="B27" i="2" s="1"/>
  <c r="B21" i="3"/>
  <c r="B26" i="2" s="1"/>
  <c r="B20" i="3"/>
  <c r="B25" i="2" s="1"/>
  <c r="B19" i="3"/>
  <c r="B24" i="2" s="1"/>
  <c r="B18" i="3"/>
  <c r="B23" i="2" s="1"/>
  <c r="B17" i="3"/>
  <c r="B22" i="2" s="1"/>
  <c r="B16" i="3"/>
  <c r="B21" i="2" s="1"/>
  <c r="B15" i="3"/>
  <c r="B20" i="2" s="1"/>
  <c r="B14" i="3"/>
  <c r="B19" i="2" s="1"/>
  <c r="B13" i="3"/>
  <c r="B18" i="2" s="1"/>
  <c r="B12" i="3"/>
  <c r="B17" i="2" s="1"/>
  <c r="B11" i="3"/>
  <c r="B16" i="2" s="1"/>
  <c r="B10" i="3"/>
  <c r="B15" i="2" s="1"/>
  <c r="B9" i="3"/>
  <c r="B14" i="2" s="1"/>
  <c r="B8" i="3"/>
  <c r="B13" i="2" s="1"/>
  <c r="B7" i="3"/>
  <c r="B12" i="2" s="1"/>
  <c r="B6" i="3"/>
  <c r="B11" i="2" s="1"/>
  <c r="B5" i="3"/>
  <c r="B10" i="2" s="1"/>
  <c r="B4" i="3"/>
  <c r="B9" i="2" s="1"/>
  <c r="B3" i="3"/>
  <c r="B8" i="2" s="1"/>
  <c r="B2" i="3"/>
  <c r="B7" i="2" s="1"/>
  <c r="O1" i="3"/>
  <c r="O6" i="2" s="1"/>
  <c r="N1" i="3"/>
  <c r="N6" i="2" s="1"/>
  <c r="M1" i="3"/>
  <c r="M6" i="2" s="1"/>
  <c r="L1" i="3"/>
  <c r="L6" i="2" s="1"/>
  <c r="K1" i="3"/>
  <c r="K6" i="2" s="1"/>
  <c r="J1" i="3"/>
  <c r="J6" i="2" s="1"/>
  <c r="I1" i="3"/>
  <c r="I6" i="2" s="1"/>
  <c r="H1" i="3"/>
  <c r="H6" i="2" s="1"/>
  <c r="G1" i="3"/>
  <c r="G6" i="2" s="1"/>
  <c r="F1" i="3"/>
  <c r="F6" i="2" s="1"/>
  <c r="E1" i="3"/>
  <c r="E6" i="2" s="1"/>
  <c r="D1" i="3"/>
  <c r="D6" i="2" s="1"/>
  <c r="C1" i="3"/>
  <c r="C6" i="2" s="1"/>
  <c r="B1" i="3"/>
  <c r="B6" i="2" s="1"/>
  <c r="A80" i="3"/>
  <c r="A79" i="3"/>
  <c r="A78" i="3"/>
  <c r="A77" i="3"/>
  <c r="A76" i="3"/>
  <c r="S76" i="3" s="1"/>
  <c r="U76" i="3" s="1"/>
  <c r="V76" i="3" s="1"/>
  <c r="A75" i="3"/>
  <c r="A74" i="3"/>
  <c r="A73" i="3"/>
  <c r="A72" i="3"/>
  <c r="A71" i="3"/>
  <c r="S71" i="3" s="1"/>
  <c r="U71" i="3" s="1"/>
  <c r="V71" i="3" s="1"/>
  <c r="A70" i="3"/>
  <c r="A69" i="3"/>
  <c r="A68" i="3"/>
  <c r="A67" i="3"/>
  <c r="A72" i="2" s="1"/>
  <c r="A66" i="3"/>
  <c r="A65" i="3"/>
  <c r="A64" i="3"/>
  <c r="S64" i="3" s="1"/>
  <c r="U64" i="3" s="1"/>
  <c r="V64" i="3" s="1"/>
  <c r="A63" i="3"/>
  <c r="A62" i="3"/>
  <c r="A61" i="3"/>
  <c r="A60" i="3"/>
  <c r="A59" i="3"/>
  <c r="A58" i="3"/>
  <c r="A57" i="3"/>
  <c r="A56" i="3"/>
  <c r="A55" i="3"/>
  <c r="A60" i="2" s="1"/>
  <c r="A54" i="3"/>
  <c r="A53" i="3"/>
  <c r="S53" i="3" s="1"/>
  <c r="U53" i="3" s="1"/>
  <c r="V53" i="3" s="1"/>
  <c r="A52" i="3"/>
  <c r="S52" i="3" s="1"/>
  <c r="U52" i="3" s="1"/>
  <c r="V52" i="3" s="1"/>
  <c r="A51" i="3"/>
  <c r="A50" i="3"/>
  <c r="A55" i="2" s="1"/>
  <c r="A49" i="3"/>
  <c r="W49" i="3" s="1"/>
  <c r="A48" i="3"/>
  <c r="A47" i="3"/>
  <c r="A46" i="3"/>
  <c r="A51" i="2" s="1"/>
  <c r="A45" i="3"/>
  <c r="A44" i="3"/>
  <c r="A49" i="2" s="1"/>
  <c r="A43" i="3"/>
  <c r="A42" i="3"/>
  <c r="A41" i="3"/>
  <c r="A40" i="3"/>
  <c r="A45" i="2" s="1"/>
  <c r="A39" i="3"/>
  <c r="A38" i="3"/>
  <c r="A43" i="2" s="1"/>
  <c r="A37" i="3"/>
  <c r="W37" i="3" s="1"/>
  <c r="A36" i="3"/>
  <c r="A35" i="3"/>
  <c r="A34" i="3"/>
  <c r="A39" i="2" s="1"/>
  <c r="A33" i="3"/>
  <c r="A32" i="3"/>
  <c r="A37" i="2" s="1"/>
  <c r="A31" i="3"/>
  <c r="A30" i="3"/>
  <c r="A29" i="3"/>
  <c r="A28" i="3"/>
  <c r="A33" i="2" s="1"/>
  <c r="A27" i="3"/>
  <c r="A26" i="3"/>
  <c r="A31" i="2" s="1"/>
  <c r="A25" i="3"/>
  <c r="W25" i="3" s="1"/>
  <c r="A24" i="3"/>
  <c r="A23" i="3"/>
  <c r="A22" i="3"/>
  <c r="A27" i="2" s="1"/>
  <c r="A21" i="3"/>
  <c r="A20" i="3"/>
  <c r="A25" i="2" s="1"/>
  <c r="A19" i="3"/>
  <c r="A18" i="3"/>
  <c r="A17" i="3"/>
  <c r="A16" i="3"/>
  <c r="A21" i="2" s="1"/>
  <c r="A15" i="3"/>
  <c r="A14" i="3"/>
  <c r="A19" i="2" s="1"/>
  <c r="A13" i="3"/>
  <c r="W13" i="3" s="1"/>
  <c r="A12" i="3"/>
  <c r="A17" i="2" s="1"/>
  <c r="A11" i="3"/>
  <c r="A10" i="3"/>
  <c r="A15" i="2" s="1"/>
  <c r="A9" i="3"/>
  <c r="A8" i="3"/>
  <c r="A13" i="2" s="1"/>
  <c r="A7" i="3"/>
  <c r="A6" i="3"/>
  <c r="A5" i="3"/>
  <c r="A4" i="3"/>
  <c r="A9" i="2" s="1"/>
  <c r="A3" i="3"/>
  <c r="A2" i="3"/>
  <c r="A7" i="2" s="1"/>
  <c r="A1" i="3"/>
  <c r="W1" i="3" s="1"/>
  <c r="AD155" i="2"/>
  <c r="AD154" i="2"/>
  <c r="AD153" i="2"/>
  <c r="AD152" i="2"/>
  <c r="AD151" i="2"/>
  <c r="AD150" i="2"/>
  <c r="AD149" i="2"/>
  <c r="AD148" i="2"/>
  <c r="AD147" i="2"/>
  <c r="AD146" i="2"/>
  <c r="AD145" i="2"/>
  <c r="AD144" i="2"/>
  <c r="AD143" i="2"/>
  <c r="AD142" i="2"/>
  <c r="AD141" i="2"/>
  <c r="AD140" i="2"/>
  <c r="AD139" i="2"/>
  <c r="AD138" i="2"/>
  <c r="AD137" i="2"/>
  <c r="AD136" i="2"/>
  <c r="AD135" i="2"/>
  <c r="AD134" i="2"/>
  <c r="AD133" i="2"/>
  <c r="AD132" i="2"/>
  <c r="AD131" i="2"/>
  <c r="AD130" i="2"/>
  <c r="AD129" i="2"/>
  <c r="AD128" i="2"/>
  <c r="AD127" i="2"/>
  <c r="AD126" i="2"/>
  <c r="AD125" i="2"/>
  <c r="AD124" i="2"/>
  <c r="AD123" i="2"/>
  <c r="AD122" i="2"/>
  <c r="AD121" i="2"/>
  <c r="AD120" i="2"/>
  <c r="AD119" i="2"/>
  <c r="AD118" i="2"/>
  <c r="AD117" i="2"/>
  <c r="AD116" i="2"/>
  <c r="AD115" i="2"/>
  <c r="AD114" i="2"/>
  <c r="AD113" i="2"/>
  <c r="AD112" i="2"/>
  <c r="T157" i="2"/>
  <c r="S157" i="2"/>
  <c r="T156" i="2"/>
  <c r="S156" i="2"/>
  <c r="T155" i="2"/>
  <c r="S155" i="2"/>
  <c r="T154" i="2"/>
  <c r="S154" i="2"/>
  <c r="T153" i="2"/>
  <c r="S153" i="2"/>
  <c r="T152" i="2"/>
  <c r="S152" i="2"/>
  <c r="T151" i="2"/>
  <c r="S151" i="2"/>
  <c r="T150" i="2"/>
  <c r="S150" i="2"/>
  <c r="T149" i="2"/>
  <c r="S149" i="2"/>
  <c r="T148" i="2"/>
  <c r="S148" i="2"/>
  <c r="T147" i="2"/>
  <c r="S147" i="2"/>
  <c r="T146" i="2"/>
  <c r="S146" i="2"/>
  <c r="T145" i="2"/>
  <c r="S145" i="2"/>
  <c r="T144" i="2"/>
  <c r="S144" i="2"/>
  <c r="T143" i="2"/>
  <c r="S143" i="2"/>
  <c r="T142" i="2"/>
  <c r="S142" i="2"/>
  <c r="T141" i="2"/>
  <c r="S141" i="2"/>
  <c r="T140" i="2"/>
  <c r="S140" i="2"/>
  <c r="T139" i="2"/>
  <c r="S139" i="2"/>
  <c r="T138" i="2"/>
  <c r="S138" i="2"/>
  <c r="T137" i="2"/>
  <c r="S137" i="2"/>
  <c r="T136" i="2"/>
  <c r="S136" i="2"/>
  <c r="T135" i="2"/>
  <c r="S135" i="2"/>
  <c r="T134" i="2"/>
  <c r="S134" i="2"/>
  <c r="T133" i="2"/>
  <c r="S133" i="2"/>
  <c r="T132" i="2"/>
  <c r="S132" i="2"/>
  <c r="T131" i="2"/>
  <c r="S131" i="2"/>
  <c r="T130" i="2"/>
  <c r="S130" i="2"/>
  <c r="T129" i="2"/>
  <c r="S129" i="2"/>
  <c r="T128" i="2"/>
  <c r="S128" i="2"/>
  <c r="T127" i="2"/>
  <c r="S127" i="2"/>
  <c r="T126" i="2"/>
  <c r="S126" i="2"/>
  <c r="T125" i="2"/>
  <c r="S125" i="2"/>
  <c r="T124" i="2"/>
  <c r="S124" i="2"/>
  <c r="T123" i="2"/>
  <c r="S123" i="2"/>
  <c r="T122" i="2"/>
  <c r="S122" i="2"/>
  <c r="T121" i="2"/>
  <c r="S121" i="2"/>
  <c r="T120" i="2"/>
  <c r="S120" i="2"/>
  <c r="T119" i="2"/>
  <c r="S119" i="2"/>
  <c r="T118" i="2"/>
  <c r="S118" i="2"/>
  <c r="T117" i="2"/>
  <c r="S117" i="2"/>
  <c r="T116" i="2"/>
  <c r="S116" i="2"/>
  <c r="T115" i="2"/>
  <c r="S115" i="2"/>
  <c r="T114" i="2"/>
  <c r="S114" i="2"/>
  <c r="T113" i="2"/>
  <c r="S113" i="2"/>
  <c r="T112" i="2"/>
  <c r="S112" i="2"/>
  <c r="T111" i="2"/>
  <c r="Y111" i="2" s="1"/>
  <c r="AC111" i="2" s="1"/>
  <c r="S111" i="2"/>
  <c r="X111" i="2" s="1"/>
  <c r="T110" i="2"/>
  <c r="Y110" i="2" s="1"/>
  <c r="AC110" i="2" s="1"/>
  <c r="S110" i="2"/>
  <c r="X110" i="2" s="1"/>
  <c r="S109" i="2"/>
  <c r="X109" i="2" s="1"/>
  <c r="S108" i="2"/>
  <c r="X108" i="2" s="1"/>
  <c r="S107" i="2"/>
  <c r="X107" i="2" s="1"/>
  <c r="S105" i="2"/>
  <c r="X105" i="2" s="1"/>
  <c r="T104" i="2"/>
  <c r="Y104" i="2" s="1"/>
  <c r="AC104" i="2" s="1"/>
  <c r="S104" i="2"/>
  <c r="X104" i="2" s="1"/>
  <c r="S103" i="2"/>
  <c r="X103" i="2" s="1"/>
  <c r="S102" i="2"/>
  <c r="X102" i="2" s="1"/>
  <c r="T101" i="2"/>
  <c r="Y101" i="2" s="1"/>
  <c r="AC101" i="2" s="1"/>
  <c r="S101" i="2"/>
  <c r="X101" i="2" s="1"/>
  <c r="S99" i="2"/>
  <c r="X99" i="2" s="1"/>
  <c r="S98" i="2"/>
  <c r="X98" i="2" s="1"/>
  <c r="S96" i="2"/>
  <c r="X96" i="2" s="1"/>
  <c r="T95" i="2"/>
  <c r="Y95" i="2" s="1"/>
  <c r="AC95" i="2" s="1"/>
  <c r="S95" i="2"/>
  <c r="X95" i="2" s="1"/>
  <c r="S94" i="2"/>
  <c r="X94" i="2" s="1"/>
  <c r="S93" i="2"/>
  <c r="X93" i="2" s="1"/>
  <c r="T92" i="2"/>
  <c r="Y92" i="2" s="1"/>
  <c r="AC92" i="2" s="1"/>
  <c r="S92" i="2"/>
  <c r="X92" i="2" s="1"/>
  <c r="S90" i="2"/>
  <c r="X90" i="2" s="1"/>
  <c r="S89" i="2"/>
  <c r="X89" i="2" s="1"/>
  <c r="S88" i="2"/>
  <c r="X88" i="2" s="1"/>
  <c r="S87" i="2"/>
  <c r="X87" i="2" s="1"/>
  <c r="T86" i="2"/>
  <c r="Y86" i="2" s="1"/>
  <c r="AC86" i="2" s="1"/>
  <c r="S86" i="2"/>
  <c r="X86" i="2" s="1"/>
  <c r="S83" i="2"/>
  <c r="X83" i="2" s="1"/>
  <c r="S82" i="2"/>
  <c r="X82" i="2" s="1"/>
  <c r="S77" i="2"/>
  <c r="X77" i="2" s="1"/>
  <c r="S76" i="2"/>
  <c r="X76" i="2" s="1"/>
  <c r="S75" i="2"/>
  <c r="X75" i="2" s="1"/>
  <c r="S71" i="2"/>
  <c r="X71" i="2" s="1"/>
  <c r="S69" i="2"/>
  <c r="X69" i="2" s="1"/>
  <c r="T68" i="2"/>
  <c r="Y68" i="2" s="1"/>
  <c r="AC68" i="2" s="1"/>
  <c r="S65" i="2"/>
  <c r="X65" i="2" s="1"/>
  <c r="S63" i="2"/>
  <c r="X63" i="2" s="1"/>
  <c r="S62" i="2"/>
  <c r="X62" i="2" s="1"/>
  <c r="R153" i="2"/>
  <c r="W153" i="2" s="1"/>
  <c r="R152" i="2"/>
  <c r="W152" i="2" s="1"/>
  <c r="R151" i="2"/>
  <c r="W151" i="2" s="1"/>
  <c r="R150" i="2"/>
  <c r="W150" i="2" s="1"/>
  <c r="R149" i="2"/>
  <c r="W149" i="2" s="1"/>
  <c r="R148" i="2"/>
  <c r="W148" i="2" s="1"/>
  <c r="R147" i="2"/>
  <c r="W147" i="2" s="1"/>
  <c r="R146" i="2"/>
  <c r="W146" i="2" s="1"/>
  <c r="R145" i="2"/>
  <c r="W145" i="2" s="1"/>
  <c r="R144" i="2"/>
  <c r="W144" i="2" s="1"/>
  <c r="R143" i="2"/>
  <c r="W143" i="2" s="1"/>
  <c r="R142" i="2"/>
  <c r="W142" i="2" s="1"/>
  <c r="R141" i="2"/>
  <c r="W141" i="2" s="1"/>
  <c r="R140" i="2"/>
  <c r="W140" i="2" s="1"/>
  <c r="R139" i="2"/>
  <c r="W139" i="2" s="1"/>
  <c r="R138" i="2"/>
  <c r="W138" i="2" s="1"/>
  <c r="R137" i="2"/>
  <c r="W137" i="2" s="1"/>
  <c r="R136" i="2"/>
  <c r="W136" i="2" s="1"/>
  <c r="R135" i="2"/>
  <c r="W135" i="2" s="1"/>
  <c r="R134" i="2"/>
  <c r="W134" i="2" s="1"/>
  <c r="R133" i="2"/>
  <c r="W133" i="2" s="1"/>
  <c r="R132" i="2"/>
  <c r="W132" i="2" s="1"/>
  <c r="R131" i="2"/>
  <c r="W131" i="2" s="1"/>
  <c r="R130" i="2"/>
  <c r="W130" i="2" s="1"/>
  <c r="R129" i="2"/>
  <c r="W129" i="2" s="1"/>
  <c r="R128" i="2"/>
  <c r="W128" i="2" s="1"/>
  <c r="R127" i="2"/>
  <c r="W127" i="2" s="1"/>
  <c r="R126" i="2"/>
  <c r="W126" i="2" s="1"/>
  <c r="R125" i="2"/>
  <c r="W125" i="2" s="1"/>
  <c r="R124" i="2"/>
  <c r="W124" i="2" s="1"/>
  <c r="R123" i="2"/>
  <c r="W123" i="2" s="1"/>
  <c r="AA123" i="2" s="1"/>
  <c r="R122" i="2"/>
  <c r="W122" i="2" s="1"/>
  <c r="AA122" i="2" s="1"/>
  <c r="R121" i="2"/>
  <c r="W121" i="2" s="1"/>
  <c r="AA121" i="2" s="1"/>
  <c r="R120" i="2"/>
  <c r="W120" i="2" s="1"/>
  <c r="AA120" i="2" s="1"/>
  <c r="R119" i="2"/>
  <c r="W119" i="2" s="1"/>
  <c r="AA119" i="2" s="1"/>
  <c r="R118" i="2"/>
  <c r="W118" i="2" s="1"/>
  <c r="AA118" i="2" s="1"/>
  <c r="R117" i="2"/>
  <c r="W117" i="2" s="1"/>
  <c r="AA117" i="2" s="1"/>
  <c r="R116" i="2"/>
  <c r="W116" i="2" s="1"/>
  <c r="AA116" i="2" s="1"/>
  <c r="R115" i="2"/>
  <c r="W115" i="2" s="1"/>
  <c r="AA115" i="2" s="1"/>
  <c r="R114" i="2"/>
  <c r="W114" i="2" s="1"/>
  <c r="AA114" i="2" s="1"/>
  <c r="R113" i="2"/>
  <c r="W113" i="2" s="1"/>
  <c r="AA113" i="2" s="1"/>
  <c r="R112" i="2"/>
  <c r="W112" i="2" s="1"/>
  <c r="AA112" i="2" s="1"/>
  <c r="R111" i="2"/>
  <c r="W111" i="2" s="1"/>
  <c r="AA111" i="2" s="1"/>
  <c r="R110" i="2"/>
  <c r="W110" i="2" s="1"/>
  <c r="AA110" i="2" s="1"/>
  <c r="R108" i="2"/>
  <c r="W108" i="2" s="1"/>
  <c r="AA108" i="2" s="1"/>
  <c r="R96" i="2"/>
  <c r="W96" i="2" s="1"/>
  <c r="AA96" i="2" s="1"/>
  <c r="Q156" i="2"/>
  <c r="Q155" i="2"/>
  <c r="Q154" i="2"/>
  <c r="Q153" i="2"/>
  <c r="V153" i="2" s="1"/>
  <c r="Q152" i="2"/>
  <c r="V152" i="2" s="1"/>
  <c r="Q151" i="2"/>
  <c r="V151" i="2" s="1"/>
  <c r="Q150" i="2"/>
  <c r="V150" i="2" s="1"/>
  <c r="Q149" i="2"/>
  <c r="V149" i="2" s="1"/>
  <c r="Q148" i="2"/>
  <c r="V148" i="2" s="1"/>
  <c r="Q147" i="2"/>
  <c r="V147" i="2" s="1"/>
  <c r="Q146" i="2"/>
  <c r="V146" i="2" s="1"/>
  <c r="Q145" i="2"/>
  <c r="V145" i="2" s="1"/>
  <c r="Q144" i="2"/>
  <c r="V144" i="2" s="1"/>
  <c r="Q143" i="2"/>
  <c r="V143" i="2" s="1"/>
  <c r="Q142" i="2"/>
  <c r="V142" i="2" s="1"/>
  <c r="Q141" i="2"/>
  <c r="V141" i="2" s="1"/>
  <c r="Q140" i="2"/>
  <c r="V140" i="2" s="1"/>
  <c r="Q139" i="2"/>
  <c r="V139" i="2" s="1"/>
  <c r="Q138" i="2"/>
  <c r="V138" i="2" s="1"/>
  <c r="Q137" i="2"/>
  <c r="V137" i="2" s="1"/>
  <c r="Q136" i="2"/>
  <c r="V136" i="2" s="1"/>
  <c r="Q135" i="2"/>
  <c r="V135" i="2" s="1"/>
  <c r="Q134" i="2"/>
  <c r="V134" i="2" s="1"/>
  <c r="Q133" i="2"/>
  <c r="V133" i="2" s="1"/>
  <c r="Q132" i="2"/>
  <c r="V132" i="2" s="1"/>
  <c r="Q131" i="2"/>
  <c r="V131" i="2" s="1"/>
  <c r="Q130" i="2"/>
  <c r="V130" i="2" s="1"/>
  <c r="Q129" i="2"/>
  <c r="V129" i="2" s="1"/>
  <c r="Q128" i="2"/>
  <c r="V128" i="2" s="1"/>
  <c r="Q127" i="2"/>
  <c r="V127" i="2" s="1"/>
  <c r="Q126" i="2"/>
  <c r="V126" i="2" s="1"/>
  <c r="Q125" i="2"/>
  <c r="V125" i="2" s="1"/>
  <c r="Q124" i="2"/>
  <c r="V124" i="2" s="1"/>
  <c r="Q123" i="2"/>
  <c r="V123" i="2" s="1"/>
  <c r="Q122" i="2"/>
  <c r="V122" i="2" s="1"/>
  <c r="Q121" i="2"/>
  <c r="V121" i="2" s="1"/>
  <c r="Q120" i="2"/>
  <c r="V120" i="2" s="1"/>
  <c r="Q119" i="2"/>
  <c r="V119" i="2" s="1"/>
  <c r="Q118" i="2"/>
  <c r="V118" i="2" s="1"/>
  <c r="Q117" i="2"/>
  <c r="V117" i="2" s="1"/>
  <c r="Q116" i="2"/>
  <c r="V116" i="2" s="1"/>
  <c r="Q115" i="2"/>
  <c r="V115" i="2" s="1"/>
  <c r="Q114" i="2"/>
  <c r="V114" i="2" s="1"/>
  <c r="Q113" i="2"/>
  <c r="V113" i="2" s="1"/>
  <c r="Q112" i="2"/>
  <c r="V112" i="2" s="1"/>
  <c r="Q111" i="2"/>
  <c r="V111" i="2" s="1"/>
  <c r="Z111" i="2" s="1"/>
  <c r="Q110" i="2"/>
  <c r="V110" i="2" s="1"/>
  <c r="Z110" i="2" s="1"/>
  <c r="Q109" i="2"/>
  <c r="V109" i="2" s="1"/>
  <c r="Z109" i="2" s="1"/>
  <c r="Q106" i="2"/>
  <c r="V106" i="2" s="1"/>
  <c r="Q105" i="2"/>
  <c r="V105" i="2" s="1"/>
  <c r="Z105" i="2" s="1"/>
  <c r="Q104" i="2"/>
  <c r="V104" i="2" s="1"/>
  <c r="Z104" i="2" s="1"/>
  <c r="Q103" i="2"/>
  <c r="V103" i="2" s="1"/>
  <c r="Q100" i="2"/>
  <c r="V100" i="2" s="1"/>
  <c r="Q99" i="2"/>
  <c r="V99" i="2" s="1"/>
  <c r="Z99" i="2" s="1"/>
  <c r="Q97" i="2"/>
  <c r="V97" i="2" s="1"/>
  <c r="Q95" i="2"/>
  <c r="V95" i="2" s="1"/>
  <c r="Z95" i="2" s="1"/>
  <c r="Q94" i="2"/>
  <c r="V94" i="2" s="1"/>
  <c r="Z94" i="2" s="1"/>
  <c r="Q93" i="2"/>
  <c r="V93" i="2" s="1"/>
  <c r="Z93" i="2" s="1"/>
  <c r="Q91" i="2"/>
  <c r="V91" i="2" s="1"/>
  <c r="Z91" i="2" s="1"/>
  <c r="Q89" i="2"/>
  <c r="V89" i="2" s="1"/>
  <c r="Z89" i="2" s="1"/>
  <c r="Q88" i="2"/>
  <c r="V88" i="2" s="1"/>
  <c r="Q87" i="2"/>
  <c r="V87" i="2" s="1"/>
  <c r="Z87" i="2" s="1"/>
  <c r="Q85" i="2"/>
  <c r="V85" i="2" s="1"/>
  <c r="Q83" i="2"/>
  <c r="V83" i="2" s="1"/>
  <c r="Z83" i="2" s="1"/>
  <c r="Q81" i="2"/>
  <c r="V81" i="2" s="1"/>
  <c r="Z81" i="2" s="1"/>
  <c r="Q79" i="2"/>
  <c r="V79" i="2" s="1"/>
  <c r="Q75" i="2"/>
  <c r="V75" i="2" s="1"/>
  <c r="Q73" i="2"/>
  <c r="V73" i="2" s="1"/>
  <c r="Z73" i="2" s="1"/>
  <c r="Q67" i="2"/>
  <c r="V67" i="2" s="1"/>
  <c r="Q63" i="2"/>
  <c r="V63" i="2" s="1"/>
  <c r="Z63" i="2" s="1"/>
  <c r="Q62" i="2"/>
  <c r="V62" i="2" s="1"/>
  <c r="Z62" i="2" s="1"/>
  <c r="Q61" i="2"/>
  <c r="V61" i="2" s="1"/>
  <c r="R157" i="2"/>
  <c r="Q157" i="2"/>
  <c r="R156" i="2"/>
  <c r="R155" i="2"/>
  <c r="R154" i="2"/>
  <c r="T266" i="2"/>
  <c r="T265" i="2"/>
  <c r="T264" i="2"/>
  <c r="T263" i="2"/>
  <c r="T262" i="2"/>
  <c r="T261" i="2"/>
  <c r="T260" i="2"/>
  <c r="T267" i="2"/>
  <c r="AC267" i="2"/>
  <c r="AB267" i="2"/>
  <c r="AA267" i="2"/>
  <c r="Z267" i="2"/>
  <c r="AC266" i="2"/>
  <c r="AB266" i="2"/>
  <c r="AA266" i="2"/>
  <c r="Z266" i="2"/>
  <c r="AC265" i="2"/>
  <c r="AB265" i="2"/>
  <c r="AA265" i="2"/>
  <c r="Z265" i="2"/>
  <c r="AC264" i="2"/>
  <c r="AB264" i="2"/>
  <c r="AA264" i="2"/>
  <c r="Z264" i="2"/>
  <c r="AC263" i="2"/>
  <c r="AB263" i="2"/>
  <c r="AA263" i="2"/>
  <c r="Z263" i="2"/>
  <c r="AC262" i="2"/>
  <c r="AB262" i="2"/>
  <c r="AA262" i="2"/>
  <c r="Z262" i="2"/>
  <c r="AC261" i="2"/>
  <c r="AB261" i="2"/>
  <c r="AD261" i="2" s="1"/>
  <c r="AA261" i="2"/>
  <c r="Z261" i="2"/>
  <c r="AC260" i="2"/>
  <c r="AB260" i="2"/>
  <c r="AD260" i="2" s="1"/>
  <c r="AA260" i="2"/>
  <c r="Z260" i="2"/>
  <c r="R57" i="2" l="1"/>
  <c r="W57" i="2" s="1"/>
  <c r="AA57" i="2" s="1"/>
  <c r="S59" i="2"/>
  <c r="X59" i="2" s="1"/>
  <c r="S48" i="2"/>
  <c r="X48" i="2" s="1"/>
  <c r="Q55" i="2"/>
  <c r="V55" i="2" s="1"/>
  <c r="R59" i="2"/>
  <c r="W59" i="2" s="1"/>
  <c r="AA59" i="2" s="1"/>
  <c r="S54" i="2"/>
  <c r="X54" i="2" s="1"/>
  <c r="AB54" i="2" s="1"/>
  <c r="AD54" i="2" s="1"/>
  <c r="Q56" i="2"/>
  <c r="V56" i="2" s="1"/>
  <c r="Z56" i="2" s="1"/>
  <c r="T59" i="2"/>
  <c r="Y59" i="2" s="1"/>
  <c r="AC59" i="2" s="1"/>
  <c r="S60" i="2"/>
  <c r="X60" i="2" s="1"/>
  <c r="AB60" i="2" s="1"/>
  <c r="AD60" i="2" s="1"/>
  <c r="S37" i="2"/>
  <c r="X37" i="2" s="1"/>
  <c r="AB37" i="2" s="1"/>
  <c r="AD37" i="2" s="1"/>
  <c r="R56" i="2"/>
  <c r="W56" i="2" s="1"/>
  <c r="AA56" i="2" s="1"/>
  <c r="R61" i="2"/>
  <c r="W61" i="2" s="1"/>
  <c r="AA61" i="2" s="1"/>
  <c r="Q58" i="2"/>
  <c r="V58" i="2" s="1"/>
  <c r="Z58" i="2" s="1"/>
  <c r="T61" i="2"/>
  <c r="Y61" i="2" s="1"/>
  <c r="AC61" i="2" s="1"/>
  <c r="S57" i="2"/>
  <c r="X57" i="2" s="1"/>
  <c r="AB57" i="2" s="1"/>
  <c r="AD57" i="2" s="1"/>
  <c r="R58" i="2"/>
  <c r="W58" i="2" s="1"/>
  <c r="AA58" i="2" s="1"/>
  <c r="Q59" i="2"/>
  <c r="V59" i="2" s="1"/>
  <c r="Z59" i="2" s="1"/>
  <c r="S49" i="2"/>
  <c r="X49" i="2" s="1"/>
  <c r="AB49" i="2" s="1"/>
  <c r="AD49" i="2" s="1"/>
  <c r="S14" i="2"/>
  <c r="X14" i="2" s="1"/>
  <c r="AB14" i="2" s="1"/>
  <c r="AD14" i="2" s="1"/>
  <c r="R21" i="2"/>
  <c r="W21" i="2" s="1"/>
  <c r="AA21" i="2" s="1"/>
  <c r="Q22" i="2"/>
  <c r="V22" i="2" s="1"/>
  <c r="T25" i="2"/>
  <c r="Y25" i="2" s="1"/>
  <c r="AC25" i="2" s="1"/>
  <c r="Q28" i="2"/>
  <c r="V28" i="2" s="1"/>
  <c r="R33" i="2"/>
  <c r="W33" i="2" s="1"/>
  <c r="AA33" i="2" s="1"/>
  <c r="Q40" i="2"/>
  <c r="V40" i="2" s="1"/>
  <c r="S44" i="2"/>
  <c r="X44" i="2" s="1"/>
  <c r="AB44" i="2" s="1"/>
  <c r="AD44" i="2" s="1"/>
  <c r="S36" i="2"/>
  <c r="X36" i="2" s="1"/>
  <c r="AB36" i="2" s="1"/>
  <c r="AD36" i="2" s="1"/>
  <c r="T41" i="2"/>
  <c r="Y41" i="2" s="1"/>
  <c r="AC41" i="2" s="1"/>
  <c r="W57" i="3"/>
  <c r="A62" i="2"/>
  <c r="S57" i="3"/>
  <c r="U57" i="3" s="1"/>
  <c r="V57" i="3" s="1"/>
  <c r="AE62" i="2" s="1"/>
  <c r="W69" i="3"/>
  <c r="A74" i="2"/>
  <c r="S69" i="3"/>
  <c r="U69" i="3" s="1"/>
  <c r="V69" i="3" s="1"/>
  <c r="AE74" i="2" s="1"/>
  <c r="W58" i="3"/>
  <c r="A63" i="2"/>
  <c r="W70" i="3"/>
  <c r="A75" i="2"/>
  <c r="W54" i="3"/>
  <c r="S54" i="3"/>
  <c r="U54" i="3" s="1"/>
  <c r="V54" i="3" s="1"/>
  <c r="A59" i="2"/>
  <c r="W60" i="3"/>
  <c r="S60" i="3"/>
  <c r="U60" i="3" s="1"/>
  <c r="V60" i="3" s="1"/>
  <c r="AE65" i="2" s="1"/>
  <c r="A65" i="2"/>
  <c r="W66" i="3"/>
  <c r="S66" i="3"/>
  <c r="U66" i="3" s="1"/>
  <c r="V66" i="3" s="1"/>
  <c r="AE71" i="2" s="1"/>
  <c r="A71" i="2"/>
  <c r="W72" i="3"/>
  <c r="S72" i="3"/>
  <c r="U72" i="3" s="1"/>
  <c r="V72" i="3" s="1"/>
  <c r="AE77" i="2" s="1"/>
  <c r="A77" i="2"/>
  <c r="W78" i="3"/>
  <c r="S78" i="3"/>
  <c r="U78" i="3" s="1"/>
  <c r="V78" i="3" s="1"/>
  <c r="AE83" i="2" s="1"/>
  <c r="A83" i="2"/>
  <c r="W67" i="3"/>
  <c r="S67" i="3"/>
  <c r="U67" i="3" s="1"/>
  <c r="V67" i="3" s="1"/>
  <c r="AE72" i="2" s="1"/>
  <c r="W73" i="3"/>
  <c r="S73" i="3"/>
  <c r="U73" i="3" s="1"/>
  <c r="V73" i="3" s="1"/>
  <c r="AE78" i="2" s="1"/>
  <c r="W56" i="3"/>
  <c r="S56" i="3"/>
  <c r="U56" i="3" s="1"/>
  <c r="V56" i="3" s="1"/>
  <c r="AE61" i="2" s="1"/>
  <c r="W62" i="3"/>
  <c r="S62" i="3"/>
  <c r="U62" i="3" s="1"/>
  <c r="V62" i="3" s="1"/>
  <c r="X62" i="3" s="1"/>
  <c r="AF67" i="2" s="1"/>
  <c r="W68" i="3"/>
  <c r="S68" i="3"/>
  <c r="U68" i="3" s="1"/>
  <c r="V68" i="3" s="1"/>
  <c r="AE73" i="2" s="1"/>
  <c r="W74" i="3"/>
  <c r="S74" i="3"/>
  <c r="U74" i="3" s="1"/>
  <c r="V74" i="3" s="1"/>
  <c r="X74" i="3" s="1"/>
  <c r="AF79" i="2" s="1"/>
  <c r="W80" i="3"/>
  <c r="S80" i="3"/>
  <c r="U80" i="3" s="1"/>
  <c r="V80" i="3" s="1"/>
  <c r="X80" i="3" s="1"/>
  <c r="AF85" i="2" s="1"/>
  <c r="S7" i="2"/>
  <c r="X7" i="2" s="1"/>
  <c r="AB7" i="2" s="1"/>
  <c r="AD7" i="2" s="1"/>
  <c r="S13" i="2"/>
  <c r="X13" i="2" s="1"/>
  <c r="AB13" i="2" s="1"/>
  <c r="AD13" i="2" s="1"/>
  <c r="A78" i="2"/>
  <c r="S70" i="3"/>
  <c r="U70" i="3" s="1"/>
  <c r="V70" i="3" s="1"/>
  <c r="AE75" i="2" s="1"/>
  <c r="W61" i="3"/>
  <c r="S61" i="3"/>
  <c r="U61" i="3" s="1"/>
  <c r="V61" i="3" s="1"/>
  <c r="AE66" i="2" s="1"/>
  <c r="W79" i="3"/>
  <c r="S79" i="3"/>
  <c r="U79" i="3" s="1"/>
  <c r="V79" i="3" s="1"/>
  <c r="AE84" i="2" s="1"/>
  <c r="R9" i="2"/>
  <c r="W9" i="2" s="1"/>
  <c r="AA9" i="2" s="1"/>
  <c r="Q16" i="2"/>
  <c r="V16" i="2" s="1"/>
  <c r="A61" i="2"/>
  <c r="A79" i="2"/>
  <c r="W55" i="3"/>
  <c r="S55" i="3"/>
  <c r="U55" i="3" s="1"/>
  <c r="V55" i="3" s="1"/>
  <c r="AE60" i="2" s="1"/>
  <c r="W75" i="3"/>
  <c r="A80" i="2"/>
  <c r="S75" i="3"/>
  <c r="U75" i="3" s="1"/>
  <c r="V75" i="3" s="1"/>
  <c r="X75" i="3" s="1"/>
  <c r="AF80" i="2" s="1"/>
  <c r="Q10" i="2"/>
  <c r="V10" i="2" s="1"/>
  <c r="R15" i="2"/>
  <c r="W15" i="2" s="1"/>
  <c r="AA15" i="2" s="1"/>
  <c r="A66" i="2"/>
  <c r="A84" i="2"/>
  <c r="S58" i="3"/>
  <c r="U58" i="3" s="1"/>
  <c r="V58" i="3" s="1"/>
  <c r="AE63" i="2" s="1"/>
  <c r="W63" i="3"/>
  <c r="A68" i="2"/>
  <c r="S63" i="3"/>
  <c r="U63" i="3" s="1"/>
  <c r="V63" i="3" s="1"/>
  <c r="X63" i="3" s="1"/>
  <c r="AF68" i="2" s="1"/>
  <c r="W52" i="3"/>
  <c r="X52" i="3" s="1"/>
  <c r="AF57" i="2" s="1"/>
  <c r="A57" i="2"/>
  <c r="W64" i="3"/>
  <c r="A69" i="2"/>
  <c r="W76" i="3"/>
  <c r="A81" i="2"/>
  <c r="W53" i="3"/>
  <c r="X53" i="3" s="1"/>
  <c r="AF58" i="2" s="1"/>
  <c r="A58" i="2"/>
  <c r="W59" i="3"/>
  <c r="A64" i="2"/>
  <c r="W65" i="3"/>
  <c r="A70" i="2"/>
  <c r="W71" i="3"/>
  <c r="X71" i="3" s="1"/>
  <c r="AF76" i="2" s="1"/>
  <c r="A76" i="2"/>
  <c r="W77" i="3"/>
  <c r="A82" i="2"/>
  <c r="A67" i="2"/>
  <c r="A85" i="2"/>
  <c r="S59" i="3"/>
  <c r="U59" i="3" s="1"/>
  <c r="V59" i="3" s="1"/>
  <c r="X59" i="3" s="1"/>
  <c r="AF64" i="2" s="1"/>
  <c r="S77" i="3"/>
  <c r="U77" i="3" s="1"/>
  <c r="V77" i="3" s="1"/>
  <c r="AE82" i="2" s="1"/>
  <c r="S19" i="2"/>
  <c r="X19" i="2" s="1"/>
  <c r="AB19" i="2" s="1"/>
  <c r="AD19" i="2" s="1"/>
  <c r="S24" i="2"/>
  <c r="X24" i="2" s="1"/>
  <c r="AB24" i="2" s="1"/>
  <c r="AD24" i="2" s="1"/>
  <c r="S42" i="2"/>
  <c r="X42" i="2" s="1"/>
  <c r="AB42" i="2" s="1"/>
  <c r="AD42" i="2" s="1"/>
  <c r="S51" i="2"/>
  <c r="X51" i="2" s="1"/>
  <c r="AB51" i="2" s="1"/>
  <c r="AD51" i="2" s="1"/>
  <c r="S26" i="2"/>
  <c r="X26" i="2" s="1"/>
  <c r="AB26" i="2" s="1"/>
  <c r="AD26" i="2" s="1"/>
  <c r="Q34" i="2"/>
  <c r="V34" i="2" s="1"/>
  <c r="S38" i="2"/>
  <c r="X38" i="2" s="1"/>
  <c r="AB38" i="2" s="1"/>
  <c r="AD38" i="2" s="1"/>
  <c r="R39" i="2"/>
  <c r="W39" i="2" s="1"/>
  <c r="AA39" i="2" s="1"/>
  <c r="R45" i="2"/>
  <c r="W45" i="2" s="1"/>
  <c r="AA45" i="2" s="1"/>
  <c r="Q46" i="2"/>
  <c r="V46" i="2" s="1"/>
  <c r="Z46" i="2" s="1"/>
  <c r="S50" i="2"/>
  <c r="X50" i="2" s="1"/>
  <c r="AB50" i="2" s="1"/>
  <c r="AD50" i="2" s="1"/>
  <c r="R51" i="2"/>
  <c r="W51" i="2" s="1"/>
  <c r="AA51" i="2" s="1"/>
  <c r="Q52" i="2"/>
  <c r="V52" i="2" s="1"/>
  <c r="S56" i="2"/>
  <c r="X56" i="2" s="1"/>
  <c r="AB56" i="2" s="1"/>
  <c r="AD56" i="2" s="1"/>
  <c r="R10" i="2"/>
  <c r="W10" i="2" s="1"/>
  <c r="AA10" i="2" s="1"/>
  <c r="T14" i="2"/>
  <c r="Y14" i="2" s="1"/>
  <c r="AC14" i="2" s="1"/>
  <c r="S33" i="2"/>
  <c r="X33" i="2" s="1"/>
  <c r="AB33" i="2" s="1"/>
  <c r="AD33" i="2" s="1"/>
  <c r="S39" i="2"/>
  <c r="X39" i="2" s="1"/>
  <c r="AB39" i="2" s="1"/>
  <c r="AD39" i="2" s="1"/>
  <c r="T44" i="2"/>
  <c r="Y44" i="2" s="1"/>
  <c r="AC44" i="2" s="1"/>
  <c r="S45" i="2"/>
  <c r="X45" i="2" s="1"/>
  <c r="AB45" i="2" s="1"/>
  <c r="AD45" i="2" s="1"/>
  <c r="T50" i="2"/>
  <c r="Y50" i="2" s="1"/>
  <c r="AC50" i="2" s="1"/>
  <c r="T56" i="2"/>
  <c r="Y56" i="2" s="1"/>
  <c r="AC56" i="2" s="1"/>
  <c r="S11" i="2"/>
  <c r="X11" i="2" s="1"/>
  <c r="AB11" i="2" s="1"/>
  <c r="AD11" i="2" s="1"/>
  <c r="Q13" i="2"/>
  <c r="V13" i="2" s="1"/>
  <c r="S23" i="2"/>
  <c r="X23" i="2" s="1"/>
  <c r="AB23" i="2" s="1"/>
  <c r="AD23" i="2" s="1"/>
  <c r="S29" i="2"/>
  <c r="X29" i="2" s="1"/>
  <c r="AB29" i="2" s="1"/>
  <c r="AD29" i="2" s="1"/>
  <c r="R36" i="2"/>
  <c r="W36" i="2" s="1"/>
  <c r="AA36" i="2" s="1"/>
  <c r="T36" i="2"/>
  <c r="Y36" i="2" s="1"/>
  <c r="AC36" i="2" s="1"/>
  <c r="Q37" i="2"/>
  <c r="V37" i="2" s="1"/>
  <c r="R38" i="2"/>
  <c r="W38" i="2" s="1"/>
  <c r="AA38" i="2" s="1"/>
  <c r="S41" i="2"/>
  <c r="X41" i="2" s="1"/>
  <c r="AB41" i="2" s="1"/>
  <c r="AD41" i="2" s="1"/>
  <c r="R42" i="2"/>
  <c r="W42" i="2" s="1"/>
  <c r="AA42" i="2" s="1"/>
  <c r="Q43" i="2"/>
  <c r="V43" i="2" s="1"/>
  <c r="S43" i="2"/>
  <c r="X43" i="2" s="1"/>
  <c r="AB43" i="2" s="1"/>
  <c r="AD43" i="2" s="1"/>
  <c r="R44" i="2"/>
  <c r="W44" i="2" s="1"/>
  <c r="AA44" i="2" s="1"/>
  <c r="S47" i="2"/>
  <c r="X47" i="2" s="1"/>
  <c r="AB47" i="2" s="1"/>
  <c r="AD47" i="2" s="1"/>
  <c r="R48" i="2"/>
  <c r="W48" i="2" s="1"/>
  <c r="AA48" i="2" s="1"/>
  <c r="Q49" i="2"/>
  <c r="V49" i="2" s="1"/>
  <c r="S53" i="2"/>
  <c r="X53" i="2" s="1"/>
  <c r="AB53" i="2" s="1"/>
  <c r="AD53" i="2" s="1"/>
  <c r="R54" i="2"/>
  <c r="W54" i="2" s="1"/>
  <c r="AA54" i="2" s="1"/>
  <c r="S12" i="2"/>
  <c r="X12" i="2" s="1"/>
  <c r="AB12" i="2" s="1"/>
  <c r="AD12" i="2" s="1"/>
  <c r="T23" i="2"/>
  <c r="Y23" i="2" s="1"/>
  <c r="AC23" i="2" s="1"/>
  <c r="S15" i="2"/>
  <c r="X15" i="2" s="1"/>
  <c r="AB15" i="2" s="1"/>
  <c r="AD15" i="2" s="1"/>
  <c r="Q51" i="2"/>
  <c r="V51" i="2" s="1"/>
  <c r="Z51" i="2" s="1"/>
  <c r="S27" i="2"/>
  <c r="X27" i="2" s="1"/>
  <c r="AB27" i="2" s="1"/>
  <c r="AD27" i="2" s="1"/>
  <c r="R50" i="2"/>
  <c r="W50" i="2" s="1"/>
  <c r="AA50" i="2" s="1"/>
  <c r="Q29" i="2"/>
  <c r="V29" i="2" s="1"/>
  <c r="Z29" i="2" s="1"/>
  <c r="Q41" i="2"/>
  <c r="V41" i="2" s="1"/>
  <c r="R23" i="2"/>
  <c r="W23" i="2" s="1"/>
  <c r="AA23" i="2" s="1"/>
  <c r="S28" i="2"/>
  <c r="X28" i="2" s="1"/>
  <c r="AB28" i="2" s="1"/>
  <c r="AD28" i="2" s="1"/>
  <c r="R29" i="2"/>
  <c r="W29" i="2" s="1"/>
  <c r="AA29" i="2" s="1"/>
  <c r="S34" i="2"/>
  <c r="X34" i="2" s="1"/>
  <c r="AB34" i="2" s="1"/>
  <c r="AD34" i="2" s="1"/>
  <c r="R35" i="2"/>
  <c r="W35" i="2" s="1"/>
  <c r="AA35" i="2" s="1"/>
  <c r="S40" i="2"/>
  <c r="X40" i="2" s="1"/>
  <c r="AB40" i="2" s="1"/>
  <c r="AD40" i="2" s="1"/>
  <c r="R41" i="2"/>
  <c r="W41" i="2" s="1"/>
  <c r="AA41" i="2" s="1"/>
  <c r="S46" i="2"/>
  <c r="X46" i="2" s="1"/>
  <c r="AB46" i="2" s="1"/>
  <c r="AD46" i="2" s="1"/>
  <c r="R47" i="2"/>
  <c r="W47" i="2" s="1"/>
  <c r="AA47" i="2" s="1"/>
  <c r="S52" i="2"/>
  <c r="X52" i="2" s="1"/>
  <c r="AB52" i="2" s="1"/>
  <c r="AD52" i="2" s="1"/>
  <c r="Q33" i="2"/>
  <c r="V33" i="2" s="1"/>
  <c r="Q45" i="2"/>
  <c r="V45" i="2" s="1"/>
  <c r="Z45" i="2" s="1"/>
  <c r="S37" i="3"/>
  <c r="U37" i="3" s="1"/>
  <c r="V37" i="3" s="1"/>
  <c r="AE42" i="2" s="1"/>
  <c r="R26" i="2"/>
  <c r="W26" i="2" s="1"/>
  <c r="AA26" i="2" s="1"/>
  <c r="S18" i="2"/>
  <c r="X18" i="2" s="1"/>
  <c r="AB18" i="2" s="1"/>
  <c r="AD18" i="2" s="1"/>
  <c r="R17" i="2"/>
  <c r="W17" i="2" s="1"/>
  <c r="AA17" i="2" s="1"/>
  <c r="Q31" i="2"/>
  <c r="V31" i="2" s="1"/>
  <c r="S55" i="2"/>
  <c r="X55" i="2" s="1"/>
  <c r="AB55" i="2" s="1"/>
  <c r="AD55" i="2" s="1"/>
  <c r="Q8" i="2"/>
  <c r="V8" i="2" s="1"/>
  <c r="Q20" i="2"/>
  <c r="V20" i="2" s="1"/>
  <c r="T52" i="2"/>
  <c r="Y52" i="2" s="1"/>
  <c r="AC52" i="2" s="1"/>
  <c r="S1" i="3"/>
  <c r="U1" i="3" s="1"/>
  <c r="V1" i="3" s="1"/>
  <c r="AE6" i="2" s="1"/>
  <c r="AB102" i="2"/>
  <c r="AD102" i="2" s="1"/>
  <c r="AB70" i="2"/>
  <c r="AD70" i="2" s="1"/>
  <c r="AB85" i="2"/>
  <c r="AD85" i="2" s="1"/>
  <c r="AB95" i="2"/>
  <c r="AD95" i="2" s="1"/>
  <c r="AB61" i="2"/>
  <c r="AD61" i="2" s="1"/>
  <c r="AB71" i="2"/>
  <c r="AD71" i="2" s="1"/>
  <c r="AB81" i="2"/>
  <c r="AD81" i="2" s="1"/>
  <c r="AB91" i="2"/>
  <c r="AD91" i="2" s="1"/>
  <c r="AB101" i="2"/>
  <c r="AD101" i="2" s="1"/>
  <c r="AB105" i="2"/>
  <c r="AD105" i="2" s="1"/>
  <c r="AB67" i="2"/>
  <c r="AB77" i="2"/>
  <c r="AD77" i="2" s="1"/>
  <c r="AB96" i="2"/>
  <c r="AD96" i="2" s="1"/>
  <c r="AB106" i="2"/>
  <c r="AD106" i="2" s="1"/>
  <c r="AB68" i="2"/>
  <c r="AB87" i="2"/>
  <c r="AD87" i="2" s="1"/>
  <c r="AB97" i="2"/>
  <c r="AD97" i="2" s="1"/>
  <c r="AB59" i="2"/>
  <c r="AD59" i="2" s="1"/>
  <c r="AB64" i="2"/>
  <c r="AD64" i="2" s="1"/>
  <c r="AB74" i="2"/>
  <c r="AD74" i="2" s="1"/>
  <c r="AB78" i="2"/>
  <c r="AD78" i="2" s="1"/>
  <c r="AB88" i="2"/>
  <c r="AD88" i="2" s="1"/>
  <c r="AB93" i="2"/>
  <c r="AD93" i="2" s="1"/>
  <c r="AB98" i="2"/>
  <c r="AD98" i="2" s="1"/>
  <c r="AB103" i="2"/>
  <c r="AD103" i="2" s="1"/>
  <c r="AB108" i="2"/>
  <c r="AD108" i="2" s="1"/>
  <c r="AB75" i="2"/>
  <c r="AD75" i="2" s="1"/>
  <c r="AB80" i="2"/>
  <c r="AD80" i="2" s="1"/>
  <c r="AB90" i="2"/>
  <c r="AD90" i="2" s="1"/>
  <c r="AB100" i="2"/>
  <c r="AD100" i="2" s="1"/>
  <c r="AB110" i="2"/>
  <c r="AD110" i="2" s="1"/>
  <c r="AB66" i="2"/>
  <c r="AD66" i="2" s="1"/>
  <c r="AB76" i="2"/>
  <c r="AD76" i="2" s="1"/>
  <c r="AB86" i="2"/>
  <c r="AD86" i="2" s="1"/>
  <c r="AB62" i="2"/>
  <c r="AD62" i="2" s="1"/>
  <c r="AB72" i="2"/>
  <c r="AD72" i="2" s="1"/>
  <c r="AB82" i="2"/>
  <c r="AD82" i="2" s="1"/>
  <c r="AB92" i="2"/>
  <c r="AD92" i="2" s="1"/>
  <c r="AB111" i="2"/>
  <c r="AD111" i="2" s="1"/>
  <c r="AB58" i="2"/>
  <c r="AD58" i="2" s="1"/>
  <c r="AB63" i="2"/>
  <c r="AD63" i="2" s="1"/>
  <c r="AB73" i="2"/>
  <c r="AD73" i="2" s="1"/>
  <c r="AB83" i="2"/>
  <c r="AD83" i="2" s="1"/>
  <c r="AB107" i="2"/>
  <c r="AD107" i="2" s="1"/>
  <c r="AB65" i="2"/>
  <c r="AD65" i="2" s="1"/>
  <c r="AB69" i="2"/>
  <c r="AB79" i="2"/>
  <c r="AD79" i="2" s="1"/>
  <c r="AB84" i="2"/>
  <c r="AD84" i="2" s="1"/>
  <c r="AB89" i="2"/>
  <c r="AD89" i="2" s="1"/>
  <c r="AB94" i="2"/>
  <c r="AD94" i="2" s="1"/>
  <c r="AB99" i="2"/>
  <c r="AD99" i="2" s="1"/>
  <c r="AB104" i="2"/>
  <c r="AD104" i="2" s="1"/>
  <c r="AB109" i="2"/>
  <c r="AD109" i="2" s="1"/>
  <c r="W15" i="3"/>
  <c r="S15" i="3"/>
  <c r="U15" i="3" s="1"/>
  <c r="V15" i="3" s="1"/>
  <c r="A20" i="2"/>
  <c r="W39" i="3"/>
  <c r="S39" i="3"/>
  <c r="U39" i="3" s="1"/>
  <c r="V39" i="3" s="1"/>
  <c r="AE44" i="2" s="1"/>
  <c r="A44" i="2"/>
  <c r="W9" i="3"/>
  <c r="S9" i="3"/>
  <c r="U9" i="3" s="1"/>
  <c r="V9" i="3" s="1"/>
  <c r="A14" i="2"/>
  <c r="W27" i="3"/>
  <c r="S27" i="3"/>
  <c r="U27" i="3" s="1"/>
  <c r="V27" i="3" s="1"/>
  <c r="AE32" i="2" s="1"/>
  <c r="A32" i="2"/>
  <c r="W45" i="3"/>
  <c r="S45" i="3"/>
  <c r="U45" i="3" s="1"/>
  <c r="V45" i="3" s="1"/>
  <c r="AE50" i="2" s="1"/>
  <c r="A50" i="2"/>
  <c r="T10" i="2"/>
  <c r="Y10" i="2" s="1"/>
  <c r="AC10" i="2" s="1"/>
  <c r="R22" i="2"/>
  <c r="W22" i="2" s="1"/>
  <c r="AA22" i="2" s="1"/>
  <c r="T22" i="2"/>
  <c r="Y22" i="2" s="1"/>
  <c r="AC22" i="2" s="1"/>
  <c r="T26" i="2"/>
  <c r="Y26" i="2" s="1"/>
  <c r="AC26" i="2" s="1"/>
  <c r="S32" i="2"/>
  <c r="X32" i="2" s="1"/>
  <c r="T32" i="2"/>
  <c r="Y32" i="2" s="1"/>
  <c r="AC32" i="2" s="1"/>
  <c r="Q38" i="2"/>
  <c r="V38" i="2" s="1"/>
  <c r="T38" i="2"/>
  <c r="Y38" i="2" s="1"/>
  <c r="AC38" i="2" s="1"/>
  <c r="W3" i="3"/>
  <c r="S3" i="3"/>
  <c r="U3" i="3" s="1"/>
  <c r="V3" i="3" s="1"/>
  <c r="AE8" i="2" s="1"/>
  <c r="A8" i="2"/>
  <c r="W21" i="3"/>
  <c r="S21" i="3"/>
  <c r="U21" i="3" s="1"/>
  <c r="V21" i="3" s="1"/>
  <c r="AE26" i="2" s="1"/>
  <c r="A26" i="2"/>
  <c r="W33" i="3"/>
  <c r="S33" i="3"/>
  <c r="U33" i="3" s="1"/>
  <c r="V33" i="3" s="1"/>
  <c r="AE38" i="2" s="1"/>
  <c r="A38" i="2"/>
  <c r="W51" i="3"/>
  <c r="S51" i="3"/>
  <c r="U51" i="3" s="1"/>
  <c r="V51" i="3" s="1"/>
  <c r="AE56" i="2" s="1"/>
  <c r="A56" i="2"/>
  <c r="R6" i="2"/>
  <c r="W6" i="2" s="1"/>
  <c r="Q9" i="2"/>
  <c r="V9" i="2" s="1"/>
  <c r="S10" i="2"/>
  <c r="X10" i="2" s="1"/>
  <c r="S16" i="2"/>
  <c r="X16" i="2" s="1"/>
  <c r="Q21" i="2"/>
  <c r="V21" i="2" s="1"/>
  <c r="S22" i="2"/>
  <c r="X22" i="2" s="1"/>
  <c r="R53" i="2"/>
  <c r="W53" i="2" s="1"/>
  <c r="AA53" i="2" s="1"/>
  <c r="W12" i="3"/>
  <c r="S12" i="3"/>
  <c r="U12" i="3" s="1"/>
  <c r="V12" i="3" s="1"/>
  <c r="W18" i="3"/>
  <c r="S18" i="3"/>
  <c r="U18" i="3" s="1"/>
  <c r="V18" i="3" s="1"/>
  <c r="AE23" i="2" s="1"/>
  <c r="A23" i="2"/>
  <c r="W30" i="3"/>
  <c r="S30" i="3"/>
  <c r="U30" i="3" s="1"/>
  <c r="V30" i="3" s="1"/>
  <c r="AE35" i="2" s="1"/>
  <c r="A35" i="2"/>
  <c r="W42" i="3"/>
  <c r="S42" i="3"/>
  <c r="U42" i="3" s="1"/>
  <c r="V42" i="3" s="1"/>
  <c r="AE47" i="2" s="1"/>
  <c r="A47" i="2"/>
  <c r="R12" i="2"/>
  <c r="W12" i="2" s="1"/>
  <c r="AA12" i="2" s="1"/>
  <c r="R14" i="2"/>
  <c r="W14" i="2" s="1"/>
  <c r="AA14" i="2" s="1"/>
  <c r="R20" i="2"/>
  <c r="W20" i="2" s="1"/>
  <c r="AA20" i="2" s="1"/>
  <c r="R30" i="2"/>
  <c r="W30" i="2" s="1"/>
  <c r="AA30" i="2" s="1"/>
  <c r="W6" i="3"/>
  <c r="S6" i="3"/>
  <c r="U6" i="3" s="1"/>
  <c r="V6" i="3" s="1"/>
  <c r="AE11" i="2" s="1"/>
  <c r="W24" i="3"/>
  <c r="S24" i="3"/>
  <c r="U24" i="3" s="1"/>
  <c r="V24" i="3" s="1"/>
  <c r="A29" i="2"/>
  <c r="W36" i="3"/>
  <c r="S36" i="3"/>
  <c r="U36" i="3" s="1"/>
  <c r="V36" i="3" s="1"/>
  <c r="AE41" i="2" s="1"/>
  <c r="A41" i="2"/>
  <c r="W48" i="3"/>
  <c r="S48" i="3"/>
  <c r="U48" i="3" s="1"/>
  <c r="V48" i="3" s="1"/>
  <c r="AE53" i="2" s="1"/>
  <c r="A53" i="2"/>
  <c r="Q7" i="2"/>
  <c r="V7" i="2" s="1"/>
  <c r="R18" i="2"/>
  <c r="W18" i="2" s="1"/>
  <c r="AA18" i="2" s="1"/>
  <c r="Q19" i="2"/>
  <c r="V19" i="2" s="1"/>
  <c r="Q25" i="2"/>
  <c r="V25" i="2" s="1"/>
  <c r="S25" i="2"/>
  <c r="X25" i="2" s="1"/>
  <c r="S31" i="2"/>
  <c r="X31" i="2" s="1"/>
  <c r="T7" i="2"/>
  <c r="Y7" i="2" s="1"/>
  <c r="AC7" i="2" s="1"/>
  <c r="T11" i="2"/>
  <c r="Y11" i="2" s="1"/>
  <c r="AC11" i="2" s="1"/>
  <c r="T13" i="2"/>
  <c r="Y13" i="2" s="1"/>
  <c r="AC13" i="2" s="1"/>
  <c r="S17" i="2"/>
  <c r="X17" i="2" s="1"/>
  <c r="T17" i="2"/>
  <c r="Y17" i="2" s="1"/>
  <c r="AC17" i="2" s="1"/>
  <c r="T19" i="2"/>
  <c r="Y19" i="2" s="1"/>
  <c r="AC19" i="2" s="1"/>
  <c r="T35" i="2"/>
  <c r="Y35" i="2" s="1"/>
  <c r="AC35" i="2" s="1"/>
  <c r="T43" i="2"/>
  <c r="Y43" i="2" s="1"/>
  <c r="AC43" i="2" s="1"/>
  <c r="Q47" i="2"/>
  <c r="V47" i="2" s="1"/>
  <c r="T47" i="2"/>
  <c r="Y47" i="2" s="1"/>
  <c r="AC47" i="2" s="1"/>
  <c r="T49" i="2"/>
  <c r="Y49" i="2" s="1"/>
  <c r="AC49" i="2" s="1"/>
  <c r="T53" i="2"/>
  <c r="Y53" i="2" s="1"/>
  <c r="AC53" i="2" s="1"/>
  <c r="Q53" i="2"/>
  <c r="V53" i="2" s="1"/>
  <c r="Z53" i="2" s="1"/>
  <c r="T55" i="2"/>
  <c r="Y55" i="2" s="1"/>
  <c r="AC55" i="2" s="1"/>
  <c r="A11" i="2"/>
  <c r="T37" i="2"/>
  <c r="Y37" i="2" s="1"/>
  <c r="AC37" i="2" s="1"/>
  <c r="W5" i="3"/>
  <c r="S5" i="3"/>
  <c r="U5" i="3" s="1"/>
  <c r="V5" i="3" s="1"/>
  <c r="AE10" i="2" s="1"/>
  <c r="W11" i="3"/>
  <c r="S11" i="3"/>
  <c r="U11" i="3" s="1"/>
  <c r="V11" i="3" s="1"/>
  <c r="AE16" i="2" s="1"/>
  <c r="W17" i="3"/>
  <c r="S17" i="3"/>
  <c r="U17" i="3" s="1"/>
  <c r="V17" i="3" s="1"/>
  <c r="W23" i="3"/>
  <c r="S23" i="3"/>
  <c r="U23" i="3" s="1"/>
  <c r="V23" i="3" s="1"/>
  <c r="AE28" i="2" s="1"/>
  <c r="W29" i="3"/>
  <c r="S29" i="3"/>
  <c r="U29" i="3" s="1"/>
  <c r="V29" i="3" s="1"/>
  <c r="AE34" i="2" s="1"/>
  <c r="W35" i="3"/>
  <c r="S35" i="3"/>
  <c r="U35" i="3" s="1"/>
  <c r="V35" i="3" s="1"/>
  <c r="W41" i="3"/>
  <c r="S41" i="3"/>
  <c r="U41" i="3" s="1"/>
  <c r="V41" i="3" s="1"/>
  <c r="AE46" i="2" s="1"/>
  <c r="W47" i="3"/>
  <c r="S47" i="3"/>
  <c r="U47" i="3" s="1"/>
  <c r="V47" i="3" s="1"/>
  <c r="S13" i="3"/>
  <c r="U13" i="3" s="1"/>
  <c r="V13" i="3" s="1"/>
  <c r="AE18" i="2" s="1"/>
  <c r="S49" i="3"/>
  <c r="U49" i="3" s="1"/>
  <c r="V49" i="3" s="1"/>
  <c r="X49" i="3" s="1"/>
  <c r="AF54" i="2" s="1"/>
  <c r="R32" i="2"/>
  <c r="W32" i="2" s="1"/>
  <c r="AA32" i="2" s="1"/>
  <c r="W7" i="3"/>
  <c r="S7" i="3"/>
  <c r="U7" i="3" s="1"/>
  <c r="V7" i="3" s="1"/>
  <c r="AE12" i="2" s="1"/>
  <c r="W19" i="3"/>
  <c r="S19" i="3"/>
  <c r="U19" i="3" s="1"/>
  <c r="V19" i="3" s="1"/>
  <c r="AE24" i="2" s="1"/>
  <c r="W31" i="3"/>
  <c r="S31" i="3"/>
  <c r="U31" i="3" s="1"/>
  <c r="V31" i="3" s="1"/>
  <c r="AE36" i="2" s="1"/>
  <c r="R31" i="2"/>
  <c r="W31" i="2" s="1"/>
  <c r="AA31" i="2" s="1"/>
  <c r="T31" i="2"/>
  <c r="Y31" i="2" s="1"/>
  <c r="AC31" i="2" s="1"/>
  <c r="R55" i="2"/>
  <c r="W55" i="2" s="1"/>
  <c r="AA55" i="2" s="1"/>
  <c r="S25" i="3"/>
  <c r="U25" i="3" s="1"/>
  <c r="V25" i="3" s="1"/>
  <c r="AE30" i="2" s="1"/>
  <c r="W43" i="3"/>
  <c r="S43" i="3"/>
  <c r="U43" i="3" s="1"/>
  <c r="V43" i="3" s="1"/>
  <c r="AE48" i="2" s="1"/>
  <c r="AB48" i="2"/>
  <c r="AD48" i="2" s="1"/>
  <c r="W2" i="3"/>
  <c r="S2" i="3"/>
  <c r="U2" i="3" s="1"/>
  <c r="V2" i="3" s="1"/>
  <c r="AE7" i="2" s="1"/>
  <c r="W8" i="3"/>
  <c r="S8" i="3"/>
  <c r="U8" i="3" s="1"/>
  <c r="V8" i="3" s="1"/>
  <c r="AE13" i="2" s="1"/>
  <c r="W14" i="3"/>
  <c r="S14" i="3"/>
  <c r="U14" i="3" s="1"/>
  <c r="V14" i="3" s="1"/>
  <c r="AE19" i="2" s="1"/>
  <c r="W20" i="3"/>
  <c r="S20" i="3"/>
  <c r="U20" i="3" s="1"/>
  <c r="V20" i="3" s="1"/>
  <c r="W26" i="3"/>
  <c r="S26" i="3"/>
  <c r="U26" i="3" s="1"/>
  <c r="V26" i="3" s="1"/>
  <c r="AE31" i="2" s="1"/>
  <c r="W32" i="3"/>
  <c r="S32" i="3"/>
  <c r="U32" i="3" s="1"/>
  <c r="V32" i="3" s="1"/>
  <c r="AE37" i="2" s="1"/>
  <c r="W38" i="3"/>
  <c r="S38" i="3"/>
  <c r="U38" i="3" s="1"/>
  <c r="V38" i="3" s="1"/>
  <c r="AE43" i="2" s="1"/>
  <c r="W44" i="3"/>
  <c r="S44" i="3"/>
  <c r="U44" i="3" s="1"/>
  <c r="V44" i="3" s="1"/>
  <c r="W50" i="3"/>
  <c r="S50" i="3"/>
  <c r="U50" i="3" s="1"/>
  <c r="V50" i="3" s="1"/>
  <c r="AE55" i="2" s="1"/>
  <c r="A10" i="2"/>
  <c r="A16" i="2"/>
  <c r="A22" i="2"/>
  <c r="A28" i="2"/>
  <c r="A34" i="2"/>
  <c r="A40" i="2"/>
  <c r="A46" i="2"/>
  <c r="A52" i="2"/>
  <c r="T16" i="2"/>
  <c r="Y16" i="2" s="1"/>
  <c r="AC16" i="2" s="1"/>
  <c r="Q39" i="2"/>
  <c r="V39" i="2" s="1"/>
  <c r="R46" i="2"/>
  <c r="W46" i="2" s="1"/>
  <c r="AA46" i="2" s="1"/>
  <c r="W4" i="3"/>
  <c r="S4" i="3"/>
  <c r="U4" i="3" s="1"/>
  <c r="V4" i="3" s="1"/>
  <c r="AE9" i="2" s="1"/>
  <c r="W10" i="3"/>
  <c r="S10" i="3"/>
  <c r="U10" i="3" s="1"/>
  <c r="V10" i="3" s="1"/>
  <c r="AE15" i="2" s="1"/>
  <c r="W16" i="3"/>
  <c r="S16" i="3"/>
  <c r="U16" i="3" s="1"/>
  <c r="V16" i="3" s="1"/>
  <c r="AE21" i="2" s="1"/>
  <c r="W22" i="3"/>
  <c r="S22" i="3"/>
  <c r="U22" i="3" s="1"/>
  <c r="V22" i="3" s="1"/>
  <c r="AE27" i="2" s="1"/>
  <c r="W28" i="3"/>
  <c r="S28" i="3"/>
  <c r="U28" i="3" s="1"/>
  <c r="V28" i="3" s="1"/>
  <c r="AE33" i="2" s="1"/>
  <c r="W34" i="3"/>
  <c r="S34" i="3"/>
  <c r="U34" i="3" s="1"/>
  <c r="V34" i="3" s="1"/>
  <c r="W40" i="3"/>
  <c r="S40" i="3"/>
  <c r="U40" i="3" s="1"/>
  <c r="V40" i="3" s="1"/>
  <c r="AE45" i="2" s="1"/>
  <c r="W46" i="3"/>
  <c r="S46" i="3"/>
  <c r="U46" i="3" s="1"/>
  <c r="V46" i="3" s="1"/>
  <c r="AE51" i="2" s="1"/>
  <c r="T28" i="2"/>
  <c r="Y28" i="2" s="1"/>
  <c r="AC28" i="2" s="1"/>
  <c r="T34" i="2"/>
  <c r="Y34" i="2" s="1"/>
  <c r="AC34" i="2" s="1"/>
  <c r="T40" i="2"/>
  <c r="Y40" i="2" s="1"/>
  <c r="AC40" i="2" s="1"/>
  <c r="T46" i="2"/>
  <c r="Y46" i="2" s="1"/>
  <c r="AC46" i="2" s="1"/>
  <c r="Q50" i="2"/>
  <c r="V50" i="2" s="1"/>
  <c r="Z50" i="2" s="1"/>
  <c r="A6" i="2"/>
  <c r="A12" i="2"/>
  <c r="A18" i="2"/>
  <c r="A24" i="2"/>
  <c r="A30" i="2"/>
  <c r="A36" i="2"/>
  <c r="A42" i="2"/>
  <c r="A48" i="2"/>
  <c r="A54" i="2"/>
  <c r="Q14" i="2"/>
  <c r="V14" i="2" s="1"/>
  <c r="Q23" i="2"/>
  <c r="V23" i="2" s="1"/>
  <c r="Q32" i="2"/>
  <c r="V32" i="2" s="1"/>
  <c r="S8" i="2"/>
  <c r="X8" i="2" s="1"/>
  <c r="T6" i="2"/>
  <c r="Y6" i="2" s="1"/>
  <c r="AC6" i="2" s="1"/>
  <c r="R13" i="2"/>
  <c r="W13" i="2" s="1"/>
  <c r="AA13" i="2" s="1"/>
  <c r="R16" i="2"/>
  <c r="W16" i="2" s="1"/>
  <c r="AA16" i="2" s="1"/>
  <c r="R25" i="2"/>
  <c r="W25" i="2" s="1"/>
  <c r="AA25" i="2" s="1"/>
  <c r="R34" i="2"/>
  <c r="W34" i="2" s="1"/>
  <c r="AA34" i="2" s="1"/>
  <c r="R43" i="2"/>
  <c r="W43" i="2" s="1"/>
  <c r="AA43" i="2" s="1"/>
  <c r="T48" i="2"/>
  <c r="Y48" i="2" s="1"/>
  <c r="AC48" i="2" s="1"/>
  <c r="T8" i="2"/>
  <c r="Y8" i="2" s="1"/>
  <c r="AC8" i="2" s="1"/>
  <c r="R19" i="2"/>
  <c r="W19" i="2" s="1"/>
  <c r="AA19" i="2" s="1"/>
  <c r="R37" i="2"/>
  <c r="W37" i="2" s="1"/>
  <c r="AA37" i="2" s="1"/>
  <c r="R52" i="2"/>
  <c r="W52" i="2" s="1"/>
  <c r="AA52" i="2" s="1"/>
  <c r="Q17" i="2"/>
  <c r="V17" i="2" s="1"/>
  <c r="Q26" i="2"/>
  <c r="V26" i="2" s="1"/>
  <c r="Q35" i="2"/>
  <c r="V35" i="2" s="1"/>
  <c r="Q44" i="2"/>
  <c r="V44" i="2" s="1"/>
  <c r="S20" i="2"/>
  <c r="X20" i="2" s="1"/>
  <c r="T29" i="2"/>
  <c r="Y29" i="2" s="1"/>
  <c r="AC29" i="2" s="1"/>
  <c r="S35" i="2"/>
  <c r="X35" i="2" s="1"/>
  <c r="R11" i="2"/>
  <c r="W11" i="2" s="1"/>
  <c r="AA11" i="2" s="1"/>
  <c r="R27" i="2"/>
  <c r="W27" i="2" s="1"/>
  <c r="AA27" i="2" s="1"/>
  <c r="T30" i="2"/>
  <c r="Y30" i="2" s="1"/>
  <c r="AC30" i="2" s="1"/>
  <c r="R40" i="2"/>
  <c r="W40" i="2" s="1"/>
  <c r="AA40" i="2" s="1"/>
  <c r="T20" i="2"/>
  <c r="Y20" i="2" s="1"/>
  <c r="AC20" i="2" s="1"/>
  <c r="Q15" i="2"/>
  <c r="V15" i="2" s="1"/>
  <c r="R7" i="2"/>
  <c r="W7" i="2" s="1"/>
  <c r="AA7" i="2" s="1"/>
  <c r="R8" i="2"/>
  <c r="W8" i="2" s="1"/>
  <c r="T12" i="2"/>
  <c r="Y12" i="2" s="1"/>
  <c r="AC12" i="2" s="1"/>
  <c r="T18" i="2"/>
  <c r="Y18" i="2" s="1"/>
  <c r="AC18" i="2" s="1"/>
  <c r="R24" i="2"/>
  <c r="W24" i="2" s="1"/>
  <c r="AA24" i="2" s="1"/>
  <c r="R28" i="2"/>
  <c r="W28" i="2" s="1"/>
  <c r="AA28" i="2" s="1"/>
  <c r="T42" i="2"/>
  <c r="Y42" i="2" s="1"/>
  <c r="AC42" i="2" s="1"/>
  <c r="R49" i="2"/>
  <c r="W49" i="2" s="1"/>
  <c r="AA49" i="2" s="1"/>
  <c r="Q11" i="2"/>
  <c r="V11" i="2" s="1"/>
  <c r="AE58" i="2"/>
  <c r="AE76" i="2"/>
  <c r="AE70" i="2"/>
  <c r="X65" i="3"/>
  <c r="AF70" i="2" s="1"/>
  <c r="AE81" i="2"/>
  <c r="X76" i="3"/>
  <c r="AF81" i="2" s="1"/>
  <c r="AE57" i="2"/>
  <c r="AE69" i="2"/>
  <c r="X64" i="3"/>
  <c r="AF69" i="2" s="1"/>
  <c r="S21" i="2"/>
  <c r="X21" i="2" s="1"/>
  <c r="S30" i="2"/>
  <c r="X30" i="2" s="1"/>
  <c r="S9" i="2"/>
  <c r="X9" i="2" s="1"/>
  <c r="Q6" i="2"/>
  <c r="V6" i="2" s="1"/>
  <c r="Q12" i="2"/>
  <c r="V12" i="2" s="1"/>
  <c r="Q18" i="2"/>
  <c r="V18" i="2" s="1"/>
  <c r="Q24" i="2"/>
  <c r="V24" i="2" s="1"/>
  <c r="Q30" i="2"/>
  <c r="V30" i="2" s="1"/>
  <c r="Q36" i="2"/>
  <c r="V36" i="2" s="1"/>
  <c r="Q42" i="2"/>
  <c r="V42" i="2" s="1"/>
  <c r="Q48" i="2"/>
  <c r="V48" i="2" s="1"/>
  <c r="Q54" i="2"/>
  <c r="V54" i="2" s="1"/>
  <c r="Q60" i="2"/>
  <c r="V60" i="2" s="1"/>
  <c r="Z60" i="2" s="1"/>
  <c r="Q66" i="2"/>
  <c r="V66" i="2" s="1"/>
  <c r="Q72" i="2"/>
  <c r="V72" i="2" s="1"/>
  <c r="Z72" i="2" s="1"/>
  <c r="Q78" i="2"/>
  <c r="V78" i="2" s="1"/>
  <c r="Z78" i="2" s="1"/>
  <c r="Q84" i="2"/>
  <c r="V84" i="2" s="1"/>
  <c r="Z84" i="2" s="1"/>
  <c r="Q90" i="2"/>
  <c r="V90" i="2" s="1"/>
  <c r="Z90" i="2" s="1"/>
  <c r="Q96" i="2"/>
  <c r="V96" i="2" s="1"/>
  <c r="Z96" i="2" s="1"/>
  <c r="Q102" i="2"/>
  <c r="V102" i="2" s="1"/>
  <c r="Z102" i="2" s="1"/>
  <c r="Q108" i="2"/>
  <c r="V108" i="2" s="1"/>
  <c r="Z108" i="2" s="1"/>
  <c r="S6" i="2"/>
  <c r="X6" i="2" s="1"/>
  <c r="T9" i="2"/>
  <c r="Y9" i="2" s="1"/>
  <c r="AC9" i="2" s="1"/>
  <c r="T15" i="2"/>
  <c r="Y15" i="2" s="1"/>
  <c r="AC15" i="2" s="1"/>
  <c r="T21" i="2"/>
  <c r="Y21" i="2" s="1"/>
  <c r="AC21" i="2" s="1"/>
  <c r="T24" i="2"/>
  <c r="Y24" i="2" s="1"/>
  <c r="AC24" i="2" s="1"/>
  <c r="T27" i="2"/>
  <c r="Y27" i="2" s="1"/>
  <c r="AC27" i="2" s="1"/>
  <c r="T33" i="2"/>
  <c r="Y33" i="2" s="1"/>
  <c r="AC33" i="2" s="1"/>
  <c r="T39" i="2"/>
  <c r="Y39" i="2" s="1"/>
  <c r="AC39" i="2" s="1"/>
  <c r="T45" i="2"/>
  <c r="Y45" i="2" s="1"/>
  <c r="AC45" i="2" s="1"/>
  <c r="T51" i="2"/>
  <c r="Y51" i="2" s="1"/>
  <c r="AC51" i="2" s="1"/>
  <c r="T54" i="2"/>
  <c r="Y54" i="2" s="1"/>
  <c r="AC54" i="2" s="1"/>
  <c r="T57" i="2"/>
  <c r="Y57" i="2" s="1"/>
  <c r="AC57" i="2" s="1"/>
  <c r="T60" i="2"/>
  <c r="Y60" i="2" s="1"/>
  <c r="AC60" i="2" s="1"/>
  <c r="T63" i="2"/>
  <c r="Y63" i="2" s="1"/>
  <c r="AC63" i="2" s="1"/>
  <c r="T66" i="2"/>
  <c r="Y66" i="2" s="1"/>
  <c r="AC66" i="2" s="1"/>
  <c r="T69" i="2"/>
  <c r="Y69" i="2" s="1"/>
  <c r="AC69" i="2" s="1"/>
  <c r="T72" i="2"/>
  <c r="Y72" i="2" s="1"/>
  <c r="AC72" i="2" s="1"/>
  <c r="T75" i="2"/>
  <c r="Y75" i="2" s="1"/>
  <c r="AC75" i="2" s="1"/>
  <c r="T78" i="2"/>
  <c r="Y78" i="2" s="1"/>
  <c r="AC78" i="2" s="1"/>
  <c r="T81" i="2"/>
  <c r="Y81" i="2" s="1"/>
  <c r="AC81" i="2" s="1"/>
  <c r="T84" i="2"/>
  <c r="Y84" i="2" s="1"/>
  <c r="AC84" i="2" s="1"/>
  <c r="T87" i="2"/>
  <c r="Y87" i="2" s="1"/>
  <c r="AC87" i="2" s="1"/>
  <c r="T93" i="2"/>
  <c r="Y93" i="2" s="1"/>
  <c r="AC93" i="2" s="1"/>
  <c r="T99" i="2"/>
  <c r="Y99" i="2" s="1"/>
  <c r="AC99" i="2" s="1"/>
  <c r="T105" i="2"/>
  <c r="Y105" i="2" s="1"/>
  <c r="AC105" i="2" s="1"/>
  <c r="Q27" i="2"/>
  <c r="V27" i="2" s="1"/>
  <c r="Q57" i="2"/>
  <c r="V57" i="2" s="1"/>
  <c r="Z57" i="2" s="1"/>
  <c r="Z61" i="2"/>
  <c r="Z64" i="2"/>
  <c r="Z70" i="2"/>
  <c r="Z79" i="2"/>
  <c r="Z82" i="2"/>
  <c r="Z85" i="2"/>
  <c r="Z88" i="2"/>
  <c r="Z97" i="2"/>
  <c r="Z100" i="2"/>
  <c r="Z103" i="2"/>
  <c r="Z106" i="2"/>
  <c r="X57" i="3" l="1"/>
  <c r="AF62" i="2" s="1"/>
  <c r="AE80" i="2"/>
  <c r="AE79" i="2"/>
  <c r="X58" i="3"/>
  <c r="AF63" i="2" s="1"/>
  <c r="X56" i="3"/>
  <c r="AF61" i="2" s="1"/>
  <c r="X70" i="3"/>
  <c r="AF75" i="2" s="1"/>
  <c r="AE67" i="2"/>
  <c r="AE85" i="2"/>
  <c r="X60" i="3"/>
  <c r="AF65" i="2" s="1"/>
  <c r="X67" i="3"/>
  <c r="AF72" i="2" s="1"/>
  <c r="AE68" i="2"/>
  <c r="X54" i="3"/>
  <c r="AF59" i="2" s="1"/>
  <c r="X61" i="3"/>
  <c r="AF66" i="2" s="1"/>
  <c r="X69" i="3"/>
  <c r="AF74" i="2" s="1"/>
  <c r="X78" i="3"/>
  <c r="AF83" i="2" s="1"/>
  <c r="X66" i="3"/>
  <c r="AF71" i="2" s="1"/>
  <c r="X77" i="3"/>
  <c r="AF82" i="2" s="1"/>
  <c r="AE59" i="2"/>
  <c r="X45" i="3"/>
  <c r="AF50" i="2" s="1"/>
  <c r="X72" i="3"/>
  <c r="AF77" i="2" s="1"/>
  <c r="X73" i="3"/>
  <c r="AF78" i="2" s="1"/>
  <c r="X68" i="3"/>
  <c r="AF73" i="2" s="1"/>
  <c r="X13" i="3"/>
  <c r="AF18" i="2" s="1"/>
  <c r="X9" i="3"/>
  <c r="AF14" i="2" s="1"/>
  <c r="X55" i="3"/>
  <c r="AF60" i="2" s="1"/>
  <c r="X79" i="3"/>
  <c r="AF84" i="2" s="1"/>
  <c r="X41" i="3"/>
  <c r="AF46" i="2" s="1"/>
  <c r="AE64" i="2"/>
  <c r="X15" i="3"/>
  <c r="AF20" i="2" s="1"/>
  <c r="X16" i="3"/>
  <c r="AF21" i="2" s="1"/>
  <c r="X33" i="3"/>
  <c r="AF38" i="2" s="1"/>
  <c r="AE14" i="2"/>
  <c r="AE20" i="2"/>
  <c r="X20" i="3"/>
  <c r="AF25" i="2" s="1"/>
  <c r="X25" i="3"/>
  <c r="AF30" i="2" s="1"/>
  <c r="X19" i="3"/>
  <c r="AF24" i="2" s="1"/>
  <c r="X1" i="3"/>
  <c r="AF6" i="2" s="1"/>
  <c r="X37" i="3"/>
  <c r="AF42" i="2" s="1"/>
  <c r="X3" i="3"/>
  <c r="AF8" i="2" s="1"/>
  <c r="AE25" i="2"/>
  <c r="X39" i="3"/>
  <c r="AF44" i="2" s="1"/>
  <c r="X27" i="3"/>
  <c r="AF32" i="2" s="1"/>
  <c r="X28" i="3"/>
  <c r="AF33" i="2" s="1"/>
  <c r="X10" i="3"/>
  <c r="AF15" i="2" s="1"/>
  <c r="X7" i="3"/>
  <c r="AF12" i="2" s="1"/>
  <c r="X44" i="3"/>
  <c r="AF49" i="2" s="1"/>
  <c r="X24" i="3"/>
  <c r="AF29" i="2" s="1"/>
  <c r="X12" i="3"/>
  <c r="AF17" i="2" s="1"/>
  <c r="X30" i="3"/>
  <c r="AF35" i="2" s="1"/>
  <c r="X2" i="3"/>
  <c r="AF7" i="2" s="1"/>
  <c r="AE17" i="2"/>
  <c r="X46" i="3"/>
  <c r="AF51" i="2" s="1"/>
  <c r="X47" i="3"/>
  <c r="AF52" i="2" s="1"/>
  <c r="X43" i="3"/>
  <c r="AF48" i="2" s="1"/>
  <c r="X5" i="3"/>
  <c r="AF10" i="2" s="1"/>
  <c r="AE49" i="2"/>
  <c r="X48" i="3"/>
  <c r="AF53" i="2" s="1"/>
  <c r="X38" i="3"/>
  <c r="AF43" i="2" s="1"/>
  <c r="X34" i="3"/>
  <c r="AF39" i="2" s="1"/>
  <c r="X35" i="3"/>
  <c r="AF40" i="2" s="1"/>
  <c r="X17" i="3"/>
  <c r="AF22" i="2" s="1"/>
  <c r="X6" i="3"/>
  <c r="AF11" i="2" s="1"/>
  <c r="X23" i="3"/>
  <c r="AF28" i="2" s="1"/>
  <c r="X36" i="3"/>
  <c r="AF41" i="2" s="1"/>
  <c r="AE39" i="2"/>
  <c r="AE29" i="2"/>
  <c r="X29" i="3"/>
  <c r="AF34" i="2" s="1"/>
  <c r="X11" i="3"/>
  <c r="AF16" i="2" s="1"/>
  <c r="X50" i="3"/>
  <c r="AF55" i="2" s="1"/>
  <c r="X32" i="3"/>
  <c r="AF37" i="2" s="1"/>
  <c r="X14" i="3"/>
  <c r="AF19" i="2" s="1"/>
  <c r="X31" i="3"/>
  <c r="AF36" i="2" s="1"/>
  <c r="AE52" i="2"/>
  <c r="X40" i="3"/>
  <c r="AF45" i="2" s="1"/>
  <c r="X22" i="3"/>
  <c r="AF27" i="2" s="1"/>
  <c r="X4" i="3"/>
  <c r="AF9" i="2" s="1"/>
  <c r="X26" i="3"/>
  <c r="AF31" i="2" s="1"/>
  <c r="X8" i="3"/>
  <c r="AF13" i="2" s="1"/>
  <c r="AB6" i="2"/>
  <c r="AD6" i="2" s="1"/>
  <c r="X21" i="3"/>
  <c r="AF26" i="2" s="1"/>
  <c r="X51" i="3"/>
  <c r="AF56" i="2" s="1"/>
  <c r="X18" i="3"/>
  <c r="AF23" i="2" s="1"/>
  <c r="AE22" i="2"/>
  <c r="X42" i="3"/>
  <c r="AF47" i="2" s="1"/>
  <c r="AE40" i="2"/>
  <c r="AE54" i="2"/>
  <c r="AB35" i="2"/>
  <c r="AD35" i="2" s="1"/>
  <c r="AB8" i="2"/>
  <c r="AD8" i="2" s="1"/>
  <c r="W3" i="2"/>
  <c r="AA8" i="2"/>
  <c r="AB16" i="2"/>
  <c r="AD16" i="2" s="1"/>
  <c r="AB20" i="2"/>
  <c r="AD20" i="2" s="1"/>
  <c r="AB17" i="2"/>
  <c r="AD17" i="2" s="1"/>
  <c r="AB10" i="2"/>
  <c r="AD10" i="2" s="1"/>
  <c r="AB30" i="2"/>
  <c r="AD30" i="2" s="1"/>
  <c r="AB31" i="2"/>
  <c r="AD31" i="2" s="1"/>
  <c r="AB32" i="2"/>
  <c r="AD32" i="2" s="1"/>
  <c r="AB9" i="2"/>
  <c r="AD9" i="2" s="1"/>
  <c r="AB21" i="2"/>
  <c r="AD21" i="2" s="1"/>
  <c r="AB25" i="2"/>
  <c r="AD25" i="2" s="1"/>
  <c r="AB22" i="2"/>
  <c r="AD22" i="2" s="1"/>
  <c r="R3" i="2"/>
  <c r="Z66" i="2"/>
  <c r="Q3" i="2"/>
  <c r="V3" i="2"/>
  <c r="Z20" i="2" s="1"/>
  <c r="X3" i="2"/>
  <c r="T3" i="2"/>
  <c r="S3" i="2"/>
  <c r="Y3" i="2"/>
  <c r="Z48" i="2"/>
  <c r="Z44" i="2"/>
  <c r="Z42" i="2"/>
  <c r="Z36" i="2"/>
  <c r="Z55" i="2"/>
  <c r="Z33" i="2"/>
  <c r="Z67" i="2"/>
  <c r="Z75" i="2"/>
  <c r="Z49" i="2"/>
  <c r="Z54" i="2"/>
  <c r="Z52" i="2"/>
  <c r="Z35" i="2"/>
  <c r="Z47" i="2"/>
  <c r="Z39" i="2"/>
  <c r="Z37" i="2"/>
  <c r="Z26" i="2"/>
  <c r="Z41" i="2"/>
  <c r="Z34" i="2"/>
  <c r="Z17" i="2" l="1"/>
  <c r="Z30" i="2"/>
  <c r="Z31" i="2"/>
  <c r="Z23" i="2"/>
  <c r="Z38" i="2"/>
  <c r="Z22" i="2"/>
  <c r="Z14" i="2"/>
  <c r="Z43" i="2"/>
  <c r="Z32" i="2"/>
  <c r="Z18" i="2"/>
  <c r="AA6" i="2"/>
  <c r="Z7" i="2"/>
  <c r="Z40" i="2"/>
  <c r="Z13" i="2"/>
  <c r="Z10" i="2"/>
  <c r="Z15" i="2"/>
  <c r="Z9" i="2"/>
  <c r="Z27" i="2"/>
  <c r="Z21" i="2"/>
  <c r="Z11" i="2"/>
  <c r="Z19" i="2"/>
  <c r="Z24" i="2"/>
  <c r="Z25" i="2"/>
  <c r="Z6" i="2"/>
  <c r="Z16" i="2"/>
  <c r="Z12" i="2"/>
  <c r="Z8" i="2"/>
  <c r="Z28" i="2"/>
</calcChain>
</file>

<file path=xl/sharedStrings.xml><?xml version="1.0" encoding="utf-8"?>
<sst xmlns="http://schemas.openxmlformats.org/spreadsheetml/2006/main" count="645" uniqueCount="270">
  <si>
    <t>Goals</t>
  </si>
  <si>
    <t>Assists</t>
  </si>
  <si>
    <t>Yel</t>
  </si>
  <si>
    <t>Red</t>
  </si>
  <si>
    <t>Rating</t>
  </si>
  <si>
    <t>TITOLARI</t>
  </si>
  <si>
    <t>T</t>
  </si>
  <si>
    <t>N° Titolari</t>
  </si>
  <si>
    <t>Probabile Ammonito</t>
  </si>
  <si>
    <t>Nella colonna U inserire i titolari</t>
  </si>
  <si>
    <t>YELLOWALSO</t>
  </si>
  <si>
    <t>Giocatore</t>
  </si>
  <si>
    <t>cm</t>
  </si>
  <si>
    <t>kg</t>
  </si>
  <si>
    <t>Pres</t>
  </si>
  <si>
    <t>Min</t>
  </si>
  <si>
    <t>Gol</t>
  </si>
  <si>
    <t>Assist</t>
  </si>
  <si>
    <t>Gialli</t>
  </si>
  <si>
    <t>Rossi</t>
  </si>
  <si>
    <t>TaP</t>
  </si>
  <si>
    <t>PP %</t>
  </si>
  <si>
    <t>Duelli Aerei</t>
  </si>
  <si>
    <t>UP</t>
  </si>
  <si>
    <t>Squadra</t>
  </si>
  <si>
    <t>Scegliere la partita e poi player statistics, incollare nell'altra pagina</t>
  </si>
  <si>
    <t>Media Arbitro</t>
  </si>
  <si>
    <t>-</t>
  </si>
  <si>
    <t>0.4</t>
  </si>
  <si>
    <t>0.2</t>
  </si>
  <si>
    <t>1.4</t>
  </si>
  <si>
    <t>0.1</t>
  </si>
  <si>
    <t>0.6</t>
  </si>
  <si>
    <t>0.7</t>
  </si>
  <si>
    <t>0.5</t>
  </si>
  <si>
    <t>1.3</t>
  </si>
  <si>
    <t>0.8</t>
  </si>
  <si>
    <t>0.3</t>
  </si>
  <si>
    <t>0.9</t>
  </si>
  <si>
    <t>6.74</t>
  </si>
  <si>
    <t>2(1)</t>
  </si>
  <si>
    <t>1.2</t>
  </si>
  <si>
    <t>0(1)</t>
  </si>
  <si>
    <t>0(2)</t>
  </si>
  <si>
    <t>1.5</t>
  </si>
  <si>
    <t>5(1)</t>
  </si>
  <si>
    <t>6.66</t>
  </si>
  <si>
    <t>1.7</t>
  </si>
  <si>
    <t>6.21</t>
  </si>
  <si>
    <t>6.15</t>
  </si>
  <si>
    <t>2(3)</t>
  </si>
  <si>
    <t>6.11</t>
  </si>
  <si>
    <t>70.6</t>
  </si>
  <si>
    <t>6.85</t>
  </si>
  <si>
    <t>5(2)</t>
  </si>
  <si>
    <t>1.9</t>
  </si>
  <si>
    <t>2.4</t>
  </si>
  <si>
    <t>6.72</t>
  </si>
  <si>
    <t>8(1)</t>
  </si>
  <si>
    <t>6.58</t>
  </si>
  <si>
    <t>6.57</t>
  </si>
  <si>
    <t>6.44</t>
  </si>
  <si>
    <t>7(1)</t>
  </si>
  <si>
    <t>79.3</t>
  </si>
  <si>
    <t>6.42</t>
  </si>
  <si>
    <t>6.33</t>
  </si>
  <si>
    <t>88.3</t>
  </si>
  <si>
    <t>71.4</t>
  </si>
  <si>
    <t>2.5</t>
  </si>
  <si>
    <t>2(4)</t>
  </si>
  <si>
    <t>ODDSPEDIA</t>
  </si>
  <si>
    <t>https://it.whoscored.com/</t>
  </si>
  <si>
    <t>AGGIORNAMENTO AVVIATO</t>
  </si>
  <si>
    <r>
      <t>Mattia Destro</t>
    </r>
    <r>
      <rPr>
        <sz val="8"/>
        <color rgb="FF808080"/>
        <rFont val="Arial"/>
        <family val="2"/>
      </rPr>
      <t>Genoa, 30, AC</t>
    </r>
  </si>
  <si>
    <t>60.7</t>
  </si>
  <si>
    <t>7.41</t>
  </si>
  <si>
    <r>
      <t>Felipe Caicedo</t>
    </r>
    <r>
      <rPr>
        <sz val="8"/>
        <color rgb="FF808080"/>
        <rFont val="Arial"/>
        <family val="2"/>
      </rPr>
      <t>Genoa, 33, AC</t>
    </r>
  </si>
  <si>
    <t>7.10</t>
  </si>
  <si>
    <r>
      <t>Kevin Agudelo</t>
    </r>
    <r>
      <rPr>
        <sz val="8"/>
        <color rgb="FF808080"/>
        <rFont val="Arial"/>
        <family val="2"/>
      </rPr>
      <t>Spezia, 22, CO(CD),AC</t>
    </r>
  </si>
  <si>
    <t>7.08</t>
  </si>
  <si>
    <r>
      <t>Johan Vásquez</t>
    </r>
    <r>
      <rPr>
        <sz val="8"/>
        <color rgb="FF808080"/>
        <rFont val="Arial"/>
        <family val="2"/>
      </rPr>
      <t>Genoa, 23, Defender</t>
    </r>
  </si>
  <si>
    <t>3.5</t>
  </si>
  <si>
    <t>6.95</t>
  </si>
  <si>
    <r>
      <t>Viktor Kovalenko</t>
    </r>
    <r>
      <rPr>
        <sz val="8"/>
        <color rgb="FF808080"/>
        <rFont val="Arial"/>
        <family val="2"/>
      </rPr>
      <t>Spezia, 25, Cc(C)</t>
    </r>
  </si>
  <si>
    <t>84.3</t>
  </si>
  <si>
    <t>6.90</t>
  </si>
  <si>
    <r>
      <t>Mattia Bani</t>
    </r>
    <r>
      <rPr>
        <sz val="8"/>
        <color rgb="FF808080"/>
        <rFont val="Arial"/>
        <family val="2"/>
      </rPr>
      <t>Genoa, 27, Di(C)</t>
    </r>
  </si>
  <si>
    <t>77.6</t>
  </si>
  <si>
    <r>
      <t>Nicolò Rovella</t>
    </r>
    <r>
      <rPr>
        <sz val="8"/>
        <color rgb="FF808080"/>
        <rFont val="Arial"/>
        <family val="2"/>
      </rPr>
      <t>Genoa, 19, MC</t>
    </r>
  </si>
  <si>
    <t>86.2</t>
  </si>
  <si>
    <t>6.79</t>
  </si>
  <si>
    <r>
      <t>Domenico Criscito</t>
    </r>
    <r>
      <rPr>
        <sz val="8"/>
        <color rgb="FF808080"/>
        <rFont val="Arial"/>
        <family val="2"/>
      </rPr>
      <t>Genoa, 34, Di(CS),Cc(S)</t>
    </r>
  </si>
  <si>
    <t>83.5</t>
  </si>
  <si>
    <r>
      <t>Simone Bastoni</t>
    </r>
    <r>
      <rPr>
        <sz val="8"/>
        <color rgb="FF808080"/>
        <rFont val="Arial"/>
        <family val="2"/>
      </rPr>
      <t>Spezia, 24, Di(S)</t>
    </r>
  </si>
  <si>
    <t>1.1</t>
  </si>
  <si>
    <t>74.9</t>
  </si>
  <si>
    <r>
      <t>Mohamed Fares</t>
    </r>
    <r>
      <rPr>
        <sz val="8"/>
        <color rgb="FF808080"/>
        <rFont val="Arial"/>
        <family val="2"/>
      </rPr>
      <t>Genoa, 25, Di(S),Cc(S)</t>
    </r>
  </si>
  <si>
    <t>67.4</t>
  </si>
  <si>
    <t>6.73</t>
  </si>
  <si>
    <r>
      <t>Daniele Verde</t>
    </r>
    <r>
      <rPr>
        <sz val="8"/>
        <color rgb="FF808080"/>
        <rFont val="Arial"/>
        <family val="2"/>
      </rPr>
      <t>Spezia, 25, CO(CSD)</t>
    </r>
  </si>
  <si>
    <t>5(4)</t>
  </si>
  <si>
    <t>80.1</t>
  </si>
  <si>
    <r>
      <t>Mehdi Bourabia</t>
    </r>
    <r>
      <rPr>
        <sz val="8"/>
        <color rgb="FF808080"/>
        <rFont val="Arial"/>
        <family val="2"/>
      </rPr>
      <t>Spezia, 30, Cc(C)</t>
    </r>
  </si>
  <si>
    <t>2(2)</t>
  </si>
  <si>
    <t>80.3</t>
  </si>
  <si>
    <t>6.69</t>
  </si>
  <si>
    <r>
      <t>Andrea Cambiaso</t>
    </r>
    <r>
      <rPr>
        <sz val="8"/>
        <color rgb="FF808080"/>
        <rFont val="Arial"/>
        <family val="2"/>
      </rPr>
      <t>Genoa, 21, Defender</t>
    </r>
  </si>
  <si>
    <t>85.1</t>
  </si>
  <si>
    <r>
      <t>Milan Badelj</t>
    </r>
    <r>
      <rPr>
        <sz val="8"/>
        <color rgb="FF808080"/>
        <rFont val="Arial"/>
        <family val="2"/>
      </rPr>
      <t>Genoa, 32, Cc(C)</t>
    </r>
  </si>
  <si>
    <t>84.9</t>
  </si>
  <si>
    <t>6.61</t>
  </si>
  <si>
    <r>
      <t>Ebrima Colley</t>
    </r>
    <r>
      <rPr>
        <sz val="8"/>
        <color rgb="FF808080"/>
        <rFont val="Arial"/>
        <family val="2"/>
      </rPr>
      <t>Spezia, 21, Midfielder</t>
    </r>
  </si>
  <si>
    <t>77.3</t>
  </si>
  <si>
    <r>
      <t>Emmanuel Gyasi</t>
    </r>
    <r>
      <rPr>
        <sz val="8"/>
        <color rgb="FF808080"/>
        <rFont val="Arial"/>
        <family val="2"/>
      </rPr>
      <t>Spezia, 27, CO(SD)</t>
    </r>
  </si>
  <si>
    <t>85.9</t>
  </si>
  <si>
    <r>
      <t>David Strelec</t>
    </r>
    <r>
      <rPr>
        <sz val="8"/>
        <color rgb="FF808080"/>
        <rFont val="Arial"/>
        <family val="2"/>
      </rPr>
      <t>Spezia, 20, Forward</t>
    </r>
  </si>
  <si>
    <r>
      <t>Pablo Galdames</t>
    </r>
    <r>
      <rPr>
        <sz val="8"/>
        <color rgb="FF808080"/>
        <rFont val="Arial"/>
        <family val="2"/>
      </rPr>
      <t>Genoa, 24, Cc(C)</t>
    </r>
  </si>
  <si>
    <t>78.9</t>
  </si>
  <si>
    <r>
      <t>Salvador Ferrer</t>
    </r>
    <r>
      <rPr>
        <sz val="8"/>
        <color rgb="FF808080"/>
        <rFont val="Arial"/>
        <family val="2"/>
      </rPr>
      <t>Spezia, 23, Di(D)</t>
    </r>
  </si>
  <si>
    <t>80.7</t>
  </si>
  <si>
    <t>6.56</t>
  </si>
  <si>
    <r>
      <t>Petko Hristov</t>
    </r>
    <r>
      <rPr>
        <sz val="8"/>
        <color rgb="FF808080"/>
        <rFont val="Arial"/>
        <family val="2"/>
      </rPr>
      <t>Spezia, 22, Di(C)</t>
    </r>
  </si>
  <si>
    <t>7(2)</t>
  </si>
  <si>
    <t>2.1</t>
  </si>
  <si>
    <t>6.54</t>
  </si>
  <si>
    <r>
      <t>Aimar Sher</t>
    </r>
    <r>
      <rPr>
        <sz val="8"/>
        <color rgb="FF808080"/>
        <rFont val="Arial"/>
        <family val="2"/>
      </rPr>
      <t>Spezia, 18, Midfielder</t>
    </r>
  </si>
  <si>
    <t>90.5</t>
  </si>
  <si>
    <t>6.52</t>
  </si>
  <si>
    <r>
      <t>Yayah Kallon</t>
    </r>
    <r>
      <rPr>
        <sz val="8"/>
        <color rgb="FF808080"/>
        <rFont val="Arial"/>
        <family val="2"/>
      </rPr>
      <t>Genoa, 20, Forward</t>
    </r>
  </si>
  <si>
    <t>4(5)</t>
  </si>
  <si>
    <t>6.47</t>
  </si>
  <si>
    <r>
      <t>Davide Biraschi</t>
    </r>
    <r>
      <rPr>
        <sz val="8"/>
        <color rgb="FF808080"/>
        <rFont val="Arial"/>
        <family val="2"/>
      </rPr>
      <t>Genoa, 27, Di(CD),Cc(D)</t>
    </r>
  </si>
  <si>
    <t>6.46</t>
  </si>
  <si>
    <r>
      <t>Jacopo Sala</t>
    </r>
    <r>
      <rPr>
        <sz val="8"/>
        <color rgb="FF808080"/>
        <rFont val="Arial"/>
        <family val="2"/>
      </rPr>
      <t>Spezia, 29, Di(SD),Cc(CD)</t>
    </r>
  </si>
  <si>
    <t>3(2)</t>
  </si>
  <si>
    <t>92.5</t>
  </si>
  <si>
    <r>
      <t>Janis Antiste</t>
    </r>
    <r>
      <rPr>
        <sz val="8"/>
        <color rgb="FF808080"/>
        <rFont val="Arial"/>
        <family val="2"/>
      </rPr>
      <t>Spezia, 19, Forward</t>
    </r>
  </si>
  <si>
    <t>66.3</t>
  </si>
  <si>
    <t>6.43</t>
  </si>
  <si>
    <r>
      <t>Giulio Maggiore</t>
    </r>
    <r>
      <rPr>
        <sz val="8"/>
        <color rgb="FF808080"/>
        <rFont val="Arial"/>
        <family val="2"/>
      </rPr>
      <t>Spezia, 23, Cc(C)</t>
    </r>
  </si>
  <si>
    <r>
      <t>Salvatore Sirigu</t>
    </r>
    <r>
      <rPr>
        <sz val="8"/>
        <color rgb="FF808080"/>
        <rFont val="Arial"/>
        <family val="2"/>
      </rPr>
      <t>Genoa, 34, POR</t>
    </r>
  </si>
  <si>
    <t>67.3</t>
  </si>
  <si>
    <t>6.36</t>
  </si>
  <si>
    <r>
      <t>Abdoulaye Touré</t>
    </r>
    <r>
      <rPr>
        <sz val="8"/>
        <color rgb="FF808080"/>
        <rFont val="Arial"/>
        <family val="2"/>
      </rPr>
      <t>Genoa, 27, MC</t>
    </r>
  </si>
  <si>
    <t>81.5</t>
  </si>
  <si>
    <t>6.35</t>
  </si>
  <si>
    <r>
      <t>Kelvin Amian</t>
    </r>
    <r>
      <rPr>
        <sz val="8"/>
        <color rgb="FF808080"/>
        <rFont val="Arial"/>
        <family val="2"/>
      </rPr>
      <t>Spezia, 23, Di(CSD)</t>
    </r>
  </si>
  <si>
    <t>81.2</t>
  </si>
  <si>
    <r>
      <t>Andrea Masiello</t>
    </r>
    <r>
      <rPr>
        <sz val="8"/>
        <color rgb="FF808080"/>
        <rFont val="Arial"/>
        <family val="2"/>
      </rPr>
      <t>Genoa, 35, Di(CD)</t>
    </r>
  </si>
  <si>
    <t>92.9</t>
  </si>
  <si>
    <r>
      <t>Paolo Ghiglione</t>
    </r>
    <r>
      <rPr>
        <sz val="8"/>
        <color rgb="FF808080"/>
        <rFont val="Arial"/>
        <family val="2"/>
      </rPr>
      <t>Genoa, 24, Di(D),Cc(D)</t>
    </r>
  </si>
  <si>
    <t>56.3</t>
  </si>
  <si>
    <r>
      <t>Nikola Maksimovic</t>
    </r>
    <r>
      <rPr>
        <sz val="8"/>
        <color rgb="FF808080"/>
        <rFont val="Arial"/>
        <family val="2"/>
      </rPr>
      <t>Genoa, 29, Di(CD),Cc(D)</t>
    </r>
  </si>
  <si>
    <t>88.7</t>
  </si>
  <si>
    <r>
      <t>Dimitrios Nikolaou</t>
    </r>
    <r>
      <rPr>
        <sz val="8"/>
        <color rgb="FF808080"/>
        <rFont val="Arial"/>
        <family val="2"/>
      </rPr>
      <t>Spezia, 23, Di(C)</t>
    </r>
  </si>
  <si>
    <t>6.32</t>
  </si>
  <si>
    <r>
      <t>Suf Podgoreanu</t>
    </r>
    <r>
      <rPr>
        <sz val="8"/>
        <color rgb="FF808080"/>
        <rFont val="Arial"/>
        <family val="2"/>
      </rPr>
      <t>Spezia, 19, Forward</t>
    </r>
  </si>
  <si>
    <t>1(3)</t>
  </si>
  <si>
    <t>81.1</t>
  </si>
  <si>
    <t>6.29</t>
  </si>
  <si>
    <r>
      <t>Ivan Provedel</t>
    </r>
    <r>
      <rPr>
        <sz val="8"/>
        <color rgb="FF808080"/>
        <rFont val="Arial"/>
        <family val="2"/>
      </rPr>
      <t>Spezia, 27, POR</t>
    </r>
  </si>
  <si>
    <t>68.7</t>
  </si>
  <si>
    <t>6.27</t>
  </si>
  <si>
    <r>
      <t>Zinho Vanheusden</t>
    </r>
    <r>
      <rPr>
        <sz val="8"/>
        <color rgb="FF808080"/>
        <rFont val="Arial"/>
        <family val="2"/>
      </rPr>
      <t>Genoa, 22, Di(C)</t>
    </r>
  </si>
  <si>
    <t>84.1</t>
  </si>
  <si>
    <t>6.24</t>
  </si>
  <si>
    <r>
      <t>Jeroen Zoet</t>
    </r>
    <r>
      <rPr>
        <sz val="8"/>
        <color rgb="FF808080"/>
        <rFont val="Arial"/>
        <family val="2"/>
      </rPr>
      <t>Spezia, 30, POR</t>
    </r>
  </si>
  <si>
    <t>71.3</t>
  </si>
  <si>
    <r>
      <t>Filippo Melegoni</t>
    </r>
    <r>
      <rPr>
        <sz val="8"/>
        <color rgb="FF808080"/>
        <rFont val="Arial"/>
        <family val="2"/>
      </rPr>
      <t>Genoa, 22, Midfielder</t>
    </r>
  </si>
  <si>
    <t>77.8</t>
  </si>
  <si>
    <t>6.20</t>
  </si>
  <si>
    <r>
      <t>Rey Manaj</t>
    </r>
    <r>
      <rPr>
        <sz val="8"/>
        <color rgb="FF808080"/>
        <rFont val="Arial"/>
        <family val="2"/>
      </rPr>
      <t>Spezia, 24, AC</t>
    </r>
  </si>
  <si>
    <t>1(4)</t>
  </si>
  <si>
    <t>88.9</t>
  </si>
  <si>
    <t>6.18</t>
  </si>
  <si>
    <r>
      <t>Goran Pandev</t>
    </r>
    <r>
      <rPr>
        <sz val="8"/>
        <color rgb="FF808080"/>
        <rFont val="Arial"/>
        <family val="2"/>
      </rPr>
      <t>Genoa, 38, Cc(CD),AC</t>
    </r>
  </si>
  <si>
    <t>3(6)</t>
  </si>
  <si>
    <r>
      <t>Flavio Junior Bianchi</t>
    </r>
    <r>
      <rPr>
        <sz val="8"/>
        <color rgb="FF808080"/>
        <rFont val="Arial"/>
        <family val="2"/>
      </rPr>
      <t>Genoa, 21, Forward</t>
    </r>
  </si>
  <si>
    <t>1(1)</t>
  </si>
  <si>
    <t>83.3</t>
  </si>
  <si>
    <t>6.14</t>
  </si>
  <si>
    <r>
      <t>Eddie Salcedo</t>
    </r>
    <r>
      <rPr>
        <sz val="8"/>
        <color rgb="FF808080"/>
        <rFont val="Arial"/>
        <family val="2"/>
      </rPr>
      <t>Spezia, 20, CO(C),AC</t>
    </r>
  </si>
  <si>
    <t>70.4</t>
  </si>
  <si>
    <r>
      <t>Hernani</t>
    </r>
    <r>
      <rPr>
        <sz val="8"/>
        <color rgb="FF808080"/>
        <rFont val="Arial"/>
        <family val="2"/>
      </rPr>
      <t>Genoa, 27, Cc(CS)</t>
    </r>
  </si>
  <si>
    <t>3(1)</t>
  </si>
  <si>
    <t>79.6</t>
  </si>
  <si>
    <r>
      <t>Caleb Ekuban</t>
    </r>
    <r>
      <rPr>
        <sz val="8"/>
        <color rgb="FF808080"/>
        <rFont val="Arial"/>
        <family val="2"/>
      </rPr>
      <t>Genoa, 27, CO(CSD),AC</t>
    </r>
  </si>
  <si>
    <t>77.1</t>
  </si>
  <si>
    <t>6.13</t>
  </si>
  <si>
    <r>
      <t>M'Bala Nzola</t>
    </r>
    <r>
      <rPr>
        <sz val="8"/>
        <color rgb="FF808080"/>
        <rFont val="Arial"/>
        <family val="2"/>
      </rPr>
      <t>Spezia, 25, AC</t>
    </r>
  </si>
  <si>
    <r>
      <t>Stefano Sabelli</t>
    </r>
    <r>
      <rPr>
        <sz val="8"/>
        <color rgb="FF808080"/>
        <rFont val="Arial"/>
        <family val="2"/>
      </rPr>
      <t>Genoa, 28, Di(D),Cc(D)</t>
    </r>
  </si>
  <si>
    <t>64.2</t>
  </si>
  <si>
    <t>6.07</t>
  </si>
  <si>
    <r>
      <t>Aleksander Buksa</t>
    </r>
    <r>
      <rPr>
        <sz val="8"/>
        <color rgb="FF808080"/>
        <rFont val="Arial"/>
        <family val="2"/>
      </rPr>
      <t>Genoa, 18, Forward</t>
    </r>
  </si>
  <si>
    <r>
      <t>Stefano Sturaro</t>
    </r>
    <r>
      <rPr>
        <sz val="8"/>
        <color rgb="FF808080"/>
        <rFont val="Arial"/>
        <family val="2"/>
      </rPr>
      <t>Genoa, 28, Cc(CS)</t>
    </r>
  </si>
  <si>
    <t>74.2</t>
  </si>
  <si>
    <t>6.03</t>
  </si>
  <si>
    <r>
      <t>Martin Erlic</t>
    </r>
    <r>
      <rPr>
        <sz val="8"/>
        <color rgb="FF808080"/>
        <rFont val="Arial"/>
        <family val="2"/>
      </rPr>
      <t>Spezia, 23, Di(C)</t>
    </r>
  </si>
  <si>
    <t>90.2</t>
  </si>
  <si>
    <t>6.02</t>
  </si>
  <si>
    <r>
      <t>Valon Behrami</t>
    </r>
    <r>
      <rPr>
        <sz val="8"/>
        <color rgb="FF808080"/>
        <rFont val="Arial"/>
        <family val="2"/>
      </rPr>
      <t>Genoa, 36, Cc(C)</t>
    </r>
  </si>
  <si>
    <t>0(7)</t>
  </si>
  <si>
    <t>56.7</t>
  </si>
  <si>
    <r>
      <t>Arkadiusz Reca</t>
    </r>
    <r>
      <rPr>
        <sz val="8"/>
        <color rgb="FF808080"/>
        <rFont val="Arial"/>
        <family val="2"/>
      </rPr>
      <t>Spezia, 26, Di(S),Cc(S)</t>
    </r>
  </si>
  <si>
    <t>6.00</t>
  </si>
  <si>
    <r>
      <t>Manolo Portanova</t>
    </r>
    <r>
      <rPr>
        <sz val="8"/>
        <color rgb="FF808080"/>
        <rFont val="Arial"/>
        <family val="2"/>
      </rPr>
      <t>Genoa, 21, Midfielder</t>
    </r>
  </si>
  <si>
    <t>5.97</t>
  </si>
  <si>
    <r>
      <t>Samuel Mráz</t>
    </r>
    <r>
      <rPr>
        <sz val="8"/>
        <color rgb="FF808080"/>
        <rFont val="Arial"/>
        <family val="2"/>
      </rPr>
      <t>Spezia, 24, Forward</t>
    </r>
  </si>
  <si>
    <t>66.7</t>
  </si>
  <si>
    <t>5.94</t>
  </si>
  <si>
    <r>
      <t>Andrea Favilli</t>
    </r>
    <r>
      <rPr>
        <sz val="8"/>
        <color rgb="FF808080"/>
        <rFont val="Arial"/>
        <family val="2"/>
      </rPr>
      <t>Genoa, 24, AC</t>
    </r>
  </si>
  <si>
    <t>5.92</t>
  </si>
  <si>
    <r>
      <t>Laurens Serpe</t>
    </r>
    <r>
      <rPr>
        <sz val="8"/>
        <color rgb="FF808080"/>
        <rFont val="Arial"/>
        <family val="2"/>
      </rPr>
      <t>Genoa, 20, Defender</t>
    </r>
  </si>
  <si>
    <t>86.7</t>
  </si>
  <si>
    <t>5.87</t>
  </si>
  <si>
    <r>
      <t>Luca Vignali</t>
    </r>
    <r>
      <rPr>
        <sz val="8"/>
        <color rgb="FF808080"/>
        <rFont val="Arial"/>
        <family val="2"/>
      </rPr>
      <t>Spezia, 25, Di(D)</t>
    </r>
  </si>
  <si>
    <t>85.4</t>
  </si>
  <si>
    <t>5.86</t>
  </si>
  <si>
    <t>Spezia</t>
  </si>
  <si>
    <t>Motta, Thiago</t>
  </si>
  <si>
    <t>Genoa</t>
  </si>
  <si>
    <t>Ballardini, Davide</t>
  </si>
  <si>
    <t>4-2-3-1</t>
  </si>
  <si>
    <t>Provedel, Ivan</t>
  </si>
  <si>
    <t>I. Provedel</t>
  </si>
  <si>
    <t>Ferrer, Salva</t>
  </si>
  <si>
    <t>S. Ferrer</t>
  </si>
  <si>
    <t>Hristov, Petko</t>
  </si>
  <si>
    <t>P. Hristov</t>
  </si>
  <si>
    <t>Nikolaou, Dimitrios</t>
  </si>
  <si>
    <t>D. Nikolaou</t>
  </si>
  <si>
    <t>Bastoni, Simone</t>
  </si>
  <si>
    <t>S. Bastoni</t>
  </si>
  <si>
    <t>Kovalenko, Viktor</t>
  </si>
  <si>
    <t>V. Kovalenko</t>
  </si>
  <si>
    <t>Maggiore, Giulio</t>
  </si>
  <si>
    <t>G. Maggiore</t>
  </si>
  <si>
    <t>Strelec, David</t>
  </si>
  <si>
    <t>D. Strelec</t>
  </si>
  <si>
    <t>Salcedo, Eddie</t>
  </si>
  <si>
    <t>E. Salcedo</t>
  </si>
  <si>
    <t>Gyasi, Emmanuel</t>
  </si>
  <si>
    <t>E. Gyasi</t>
  </si>
  <si>
    <t>Antiste, Janis</t>
  </si>
  <si>
    <t>J. Antiste</t>
  </si>
  <si>
    <t>Sirigu, Salvatore</t>
  </si>
  <si>
    <t>S. Sirigu</t>
  </si>
  <si>
    <t>Ghiglione, Paolo</t>
  </si>
  <si>
    <t>P. Ghiglione</t>
  </si>
  <si>
    <t>Vasquez, Johan</t>
  </si>
  <si>
    <t>J. Vasquez</t>
  </si>
  <si>
    <t>Criscito, Domenico</t>
  </si>
  <si>
    <t>D. Criscito</t>
  </si>
  <si>
    <t>Cambiaso, Andrea</t>
  </si>
  <si>
    <t>A. Cambiaso</t>
  </si>
  <si>
    <t>Toure, Abdoulaye</t>
  </si>
  <si>
    <t>A. Toure</t>
  </si>
  <si>
    <t>Sturaro, Stefano</t>
  </si>
  <si>
    <t>S. Sturaro</t>
  </si>
  <si>
    <t>Rovella, Nicolo</t>
  </si>
  <si>
    <t>N. Rovella</t>
  </si>
  <si>
    <t>Ekuban, Caleb</t>
  </si>
  <si>
    <t>C. Ekuban</t>
  </si>
  <si>
    <t>Destro, Mattia</t>
  </si>
  <si>
    <t>M. Destro</t>
  </si>
  <si>
    <t>Fares, Mohamed</t>
  </si>
  <si>
    <t>M. Fares</t>
  </si>
  <si>
    <t xml:space="preserve">Mancavano due giocatori perché hanno accenti </t>
  </si>
  <si>
    <t>Manca ancora il dato dell'arbitro, troppo presto</t>
  </si>
  <si>
    <t>Messo 4,5 perché è una media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</si>
</sst>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rgb="FFFFFFFF"/>
      <name val="Arial"/>
      <family val="2"/>
    </font>
    <font>
      <b/>
      <sz val="9"/>
      <color rgb="FFEB5B14"/>
      <name val="Arial"/>
      <family val="2"/>
    </font>
    <font>
      <sz val="9"/>
      <color rgb="FF222222"/>
      <name val="Arial"/>
      <family val="2"/>
    </font>
    <font>
      <sz val="8"/>
      <color rgb="FF808080"/>
      <name val="Arial"/>
      <family val="2"/>
    </font>
    <font>
      <sz val="9"/>
      <color rgb="FF808080"/>
      <name val="Arial"/>
      <family val="2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9" tint="-0.249977111117893"/>
      <name val="Algerian"/>
      <family val="5"/>
    </font>
    <font>
      <sz val="9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D4D905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</font>
    <font>
      <b/>
      <sz val="9"/>
      <name val="Calibri"/>
      <family val="2"/>
      <scheme val="minor"/>
    </font>
    <font>
      <b/>
      <sz val="9"/>
      <color theme="0"/>
      <name val="Arial"/>
      <family val="2"/>
    </font>
    <font>
      <b/>
      <sz val="11"/>
      <color theme="9" tint="-0.49998474074526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22222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4D905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rgb="FFE7E7E7"/>
      </left>
      <right style="medium">
        <color rgb="FFE7E7E7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E7E7E7"/>
      </right>
      <top/>
      <bottom/>
      <diagonal/>
    </border>
    <border>
      <left/>
      <right/>
      <top style="double">
        <color auto="1"/>
      </top>
      <bottom/>
      <diagonal/>
    </border>
    <border>
      <left style="medium">
        <color rgb="FFE7E7E7"/>
      </left>
      <right style="medium">
        <color rgb="FFE7E7E7"/>
      </right>
      <top style="double">
        <color auto="1"/>
      </top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/>
      <diagonal/>
    </border>
    <border>
      <left style="double">
        <color rgb="FF0070C0"/>
      </left>
      <right/>
      <top style="double">
        <color auto="1"/>
      </top>
      <bottom/>
      <diagonal/>
    </border>
    <border>
      <left/>
      <right style="double">
        <color rgb="FF0070C0"/>
      </right>
      <top style="double">
        <color auto="1"/>
      </top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0" fontId="0" fillId="0" borderId="0" xfId="0" applyNumberFormat="1"/>
    <xf numFmtId="0" fontId="8" fillId="0" borderId="0" xfId="0" applyFont="1" applyAlignment="1">
      <alignment horizontal="center"/>
    </xf>
    <xf numFmtId="2" fontId="0" fillId="0" borderId="0" xfId="0" applyNumberFormat="1"/>
    <xf numFmtId="0" fontId="0" fillId="0" borderId="6" xfId="0" applyBorder="1"/>
    <xf numFmtId="0" fontId="8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1" applyAlignment="1" applyProtection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" fillId="4" borderId="0" xfId="1" applyFill="1" applyAlignment="1" applyProtection="1">
      <alignment horizontal="center" vertical="center"/>
    </xf>
    <xf numFmtId="0" fontId="2" fillId="7" borderId="0" xfId="1" applyFill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5" fillId="0" borderId="6" xfId="0" applyFont="1" applyBorder="1" applyAlignment="1">
      <alignment horizontal="center"/>
    </xf>
    <xf numFmtId="0" fontId="0" fillId="6" borderId="0" xfId="0" applyFill="1" applyBorder="1" applyAlignment="1"/>
    <xf numFmtId="0" fontId="9" fillId="6" borderId="0" xfId="0" applyFont="1" applyFill="1" applyBorder="1" applyAlignment="1">
      <alignment vertical="center"/>
    </xf>
    <xf numFmtId="0" fontId="5" fillId="7" borderId="0" xfId="0" applyFont="1" applyFill="1" applyAlignment="1">
      <alignment horizontal="center" vertical="center"/>
    </xf>
    <xf numFmtId="0" fontId="0" fillId="0" borderId="0" xfId="0" applyFill="1"/>
    <xf numFmtId="0" fontId="17" fillId="0" borderId="0" xfId="0" applyFont="1" applyFill="1"/>
    <xf numFmtId="0" fontId="0" fillId="10" borderId="0" xfId="0" applyFill="1"/>
    <xf numFmtId="0" fontId="0" fillId="0" borderId="0" xfId="0" applyNumberFormat="1"/>
    <xf numFmtId="0" fontId="7" fillId="0" borderId="0" xfId="0" applyFont="1" applyAlignment="1">
      <alignment horizontal="center" vertical="center"/>
    </xf>
    <xf numFmtId="14" fontId="0" fillId="0" borderId="0" xfId="0" applyNumberFormat="1"/>
    <xf numFmtId="0" fontId="19" fillId="10" borderId="0" xfId="1" applyFont="1" applyFill="1" applyAlignment="1" applyProtection="1">
      <alignment horizontal="center"/>
    </xf>
    <xf numFmtId="0" fontId="17" fillId="0" borderId="0" xfId="0" applyFont="1"/>
    <xf numFmtId="0" fontId="20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0" fillId="0" borderId="9" xfId="0" applyBorder="1"/>
    <xf numFmtId="0" fontId="8" fillId="0" borderId="9" xfId="0" applyFont="1" applyBorder="1" applyAlignment="1">
      <alignment horizontal="center"/>
    </xf>
    <xf numFmtId="2" fontId="0" fillId="0" borderId="9" xfId="0" applyNumberFormat="1" applyBorder="1"/>
    <xf numFmtId="10" fontId="0" fillId="0" borderId="9" xfId="0" applyNumberFormat="1" applyBorder="1"/>
    <xf numFmtId="0" fontId="20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2" fontId="0" fillId="0" borderId="0" xfId="0" applyNumberFormat="1" applyBorder="1"/>
    <xf numFmtId="10" fontId="0" fillId="0" borderId="0" xfId="0" applyNumberFormat="1" applyBorder="1"/>
    <xf numFmtId="0" fontId="20" fillId="0" borderId="0" xfId="0" applyFont="1" applyBorder="1" applyAlignment="1">
      <alignment horizontal="center"/>
    </xf>
    <xf numFmtId="0" fontId="0" fillId="0" borderId="0" xfId="0" applyBorder="1" applyAlignment="1"/>
    <xf numFmtId="0" fontId="0" fillId="6" borderId="11" xfId="0" applyFill="1" applyBorder="1"/>
    <xf numFmtId="0" fontId="0" fillId="6" borderId="12" xfId="0" applyFill="1" applyBorder="1"/>
    <xf numFmtId="0" fontId="0" fillId="6" borderId="0" xfId="0" applyFill="1" applyBorder="1"/>
    <xf numFmtId="0" fontId="16" fillId="6" borderId="0" xfId="0" applyFont="1" applyFill="1" applyBorder="1"/>
    <xf numFmtId="0" fontId="14" fillId="0" borderId="16" xfId="0" applyFont="1" applyFill="1" applyBorder="1" applyAlignment="1">
      <alignment horizontal="center"/>
    </xf>
    <xf numFmtId="0" fontId="1" fillId="6" borderId="0" xfId="0" applyFont="1" applyFill="1" applyBorder="1"/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/>
    <xf numFmtId="0" fontId="0" fillId="0" borderId="20" xfId="0" applyBorder="1"/>
    <xf numFmtId="0" fontId="8" fillId="0" borderId="20" xfId="0" applyFont="1" applyBorder="1" applyAlignment="1">
      <alignment horizontal="center"/>
    </xf>
    <xf numFmtId="2" fontId="0" fillId="0" borderId="20" xfId="0" applyNumberFormat="1" applyBorder="1"/>
    <xf numFmtId="10" fontId="0" fillId="0" borderId="20" xfId="0" applyNumberFormat="1" applyBorder="1"/>
    <xf numFmtId="0" fontId="2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14" fillId="0" borderId="0" xfId="0" applyFont="1" applyBorder="1" applyAlignment="1">
      <alignment horizontal="center" vertical="center"/>
    </xf>
    <xf numFmtId="0" fontId="0" fillId="0" borderId="15" xfId="0" applyBorder="1"/>
    <xf numFmtId="0" fontId="0" fillId="0" borderId="0" xfId="0" applyNumberFormat="1" applyBorder="1"/>
    <xf numFmtId="0" fontId="0" fillId="0" borderId="19" xfId="0" applyBorder="1"/>
    <xf numFmtId="0" fontId="0" fillId="0" borderId="20" xfId="0" applyNumberFormat="1" applyBorder="1"/>
    <xf numFmtId="0" fontId="0" fillId="0" borderId="21" xfId="0" applyBorder="1"/>
    <xf numFmtId="0" fontId="18" fillId="0" borderId="0" xfId="0" applyFont="1" applyBorder="1"/>
    <xf numFmtId="0" fontId="8" fillId="0" borderId="0" xfId="0" applyFont="1" applyBorder="1"/>
    <xf numFmtId="0" fontId="11" fillId="4" borderId="0" xfId="0" applyFont="1" applyFill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22" fillId="0" borderId="14" xfId="1" applyFont="1" applyBorder="1" applyAlignment="1" applyProtection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92D050"/>
      </font>
    </dxf>
    <dxf>
      <font>
        <b/>
        <i val="0"/>
        <color theme="5" tint="0.39994506668294322"/>
      </font>
    </dxf>
  </dxfs>
  <tableStyles count="0" defaultTableStyle="TableStyleMedium9" defaultPivotStyle="PivotStyleLight16"/>
  <colors>
    <mruColors>
      <color rgb="FFD4D9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maidirebet.altervista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0</xdr:rowOff>
    </xdr:from>
    <xdr:to>
      <xdr:col>0</xdr:col>
      <xdr:colOff>666750</xdr:colOff>
      <xdr:row>57</xdr:row>
      <xdr:rowOff>95250</xdr:rowOff>
    </xdr:to>
    <xdr:pic>
      <xdr:nvPicPr>
        <xdr:cNvPr id="3" name="Immagine 2" descr="Juventus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666750</xdr:colOff>
      <xdr:row>56</xdr:row>
      <xdr:rowOff>95250</xdr:rowOff>
    </xdr:to>
    <xdr:pic>
      <xdr:nvPicPr>
        <xdr:cNvPr id="5" name="Immagine 4" descr="Juventus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617294</xdr:colOff>
      <xdr:row>0</xdr:row>
      <xdr:rowOff>29309</xdr:rowOff>
    </xdr:from>
    <xdr:to>
      <xdr:col>29</xdr:col>
      <xdr:colOff>962755</xdr:colOff>
      <xdr:row>3</xdr:row>
      <xdr:rowOff>167911</xdr:rowOff>
    </xdr:to>
    <xdr:pic>
      <xdr:nvPicPr>
        <xdr:cNvPr id="2" name="Immagine 1" descr="logo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85419" y="29309"/>
          <a:ext cx="988398" cy="74582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1476375</xdr:colOff>
          <xdr:row>0</xdr:row>
          <xdr:rowOff>104775</xdr:rowOff>
        </xdr:from>
        <xdr:to>
          <xdr:col>31</xdr:col>
          <xdr:colOff>895350</xdr:colOff>
          <xdr:row>1</xdr:row>
          <xdr:rowOff>85725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Cancella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5</xdr:row>
      <xdr:rowOff>38100</xdr:rowOff>
    </xdr:from>
    <xdr:to>
      <xdr:col>11</xdr:col>
      <xdr:colOff>445008</xdr:colOff>
      <xdr:row>7</xdr:row>
      <xdr:rowOff>141732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562600" y="990600"/>
          <a:ext cx="2350008" cy="484632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INCOLLARE NELLA CASELLA</a:t>
          </a:r>
          <a:r>
            <a:rPr lang="it-IT" sz="1100" baseline="0"/>
            <a:t> GIALLA</a:t>
          </a:r>
        </a:p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.whoscored.com/Players/423440/Show/Andrea-Cambiaso" TargetMode="External"/><Relationship Id="rId18" Type="http://schemas.openxmlformats.org/officeDocument/2006/relationships/hyperlink" Target="https://it.whoscored.com/Players/142436/Show/Pablo-Galdames" TargetMode="External"/><Relationship Id="rId26" Type="http://schemas.openxmlformats.org/officeDocument/2006/relationships/hyperlink" Target="https://it.whoscored.com/Players/322116/Show/Giulio-Maggiore" TargetMode="External"/><Relationship Id="rId39" Type="http://schemas.openxmlformats.org/officeDocument/2006/relationships/hyperlink" Target="https://it.whoscored.com/Players/294136/Show/Rey-Manaj" TargetMode="External"/><Relationship Id="rId21" Type="http://schemas.openxmlformats.org/officeDocument/2006/relationships/hyperlink" Target="https://it.whoscored.com/Players/424673/Show/Aimar-Sher" TargetMode="External"/><Relationship Id="rId34" Type="http://schemas.openxmlformats.org/officeDocument/2006/relationships/hyperlink" Target="https://it.whoscored.com/Players/404976/Show/Suf-Podgoreanu" TargetMode="External"/><Relationship Id="rId42" Type="http://schemas.openxmlformats.org/officeDocument/2006/relationships/hyperlink" Target="https://it.whoscored.com/Players/343775/Show/Eddie-Salcedo" TargetMode="External"/><Relationship Id="rId47" Type="http://schemas.openxmlformats.org/officeDocument/2006/relationships/hyperlink" Target="https://it.whoscored.com/Players/423441/Show/Aleksander-Buksa" TargetMode="External"/><Relationship Id="rId50" Type="http://schemas.openxmlformats.org/officeDocument/2006/relationships/hyperlink" Target="https://it.whoscored.com/Players/12462/Show/Valon-Behrami" TargetMode="External"/><Relationship Id="rId55" Type="http://schemas.openxmlformats.org/officeDocument/2006/relationships/hyperlink" Target="https://it.whoscored.com/Players/423442/Show/Laurens-Serpe" TargetMode="External"/><Relationship Id="rId7" Type="http://schemas.openxmlformats.org/officeDocument/2006/relationships/hyperlink" Target="https://it.whoscored.com/Players/369688/Show/Nicol%C3%B2-Rovella" TargetMode="External"/><Relationship Id="rId12" Type="http://schemas.openxmlformats.org/officeDocument/2006/relationships/hyperlink" Target="https://it.whoscored.com/Players/82109/Show/Mehdi-Bourabia" TargetMode="External"/><Relationship Id="rId17" Type="http://schemas.openxmlformats.org/officeDocument/2006/relationships/hyperlink" Target="https://it.whoscored.com/Players/383862/Show/David-Strelec" TargetMode="External"/><Relationship Id="rId25" Type="http://schemas.openxmlformats.org/officeDocument/2006/relationships/hyperlink" Target="https://it.whoscored.com/Players/391837/Show/Janis-Antiste" TargetMode="External"/><Relationship Id="rId33" Type="http://schemas.openxmlformats.org/officeDocument/2006/relationships/hyperlink" Target="https://it.whoscored.com/Players/303020/Show/Dimitrios-Nikolaou" TargetMode="External"/><Relationship Id="rId38" Type="http://schemas.openxmlformats.org/officeDocument/2006/relationships/hyperlink" Target="https://it.whoscored.com/Players/332554/Show/Filippo-Melegoni" TargetMode="External"/><Relationship Id="rId46" Type="http://schemas.openxmlformats.org/officeDocument/2006/relationships/hyperlink" Target="https://it.whoscored.com/Players/283348/Show/Stefano-Sabelli" TargetMode="External"/><Relationship Id="rId2" Type="http://schemas.openxmlformats.org/officeDocument/2006/relationships/hyperlink" Target="https://it.whoscored.com/Players/22466/Show/Felipe-Caicedo" TargetMode="External"/><Relationship Id="rId16" Type="http://schemas.openxmlformats.org/officeDocument/2006/relationships/hyperlink" Target="https://it.whoscored.com/Players/143526/Show/Emmanuel-Gyasi" TargetMode="External"/><Relationship Id="rId20" Type="http://schemas.openxmlformats.org/officeDocument/2006/relationships/hyperlink" Target="https://it.whoscored.com/Players/344226/Show/Petko-Hristov" TargetMode="External"/><Relationship Id="rId29" Type="http://schemas.openxmlformats.org/officeDocument/2006/relationships/hyperlink" Target="https://it.whoscored.com/Players/297210/Show/Kelvin-Amian" TargetMode="External"/><Relationship Id="rId41" Type="http://schemas.openxmlformats.org/officeDocument/2006/relationships/hyperlink" Target="https://it.whoscored.com/Players/396655/Show/Flavio-Junior-Bianchi" TargetMode="External"/><Relationship Id="rId54" Type="http://schemas.openxmlformats.org/officeDocument/2006/relationships/hyperlink" Target="https://it.whoscored.com/Players/297001/Show/Andrea-Favilli" TargetMode="External"/><Relationship Id="rId1" Type="http://schemas.openxmlformats.org/officeDocument/2006/relationships/hyperlink" Target="https://it.whoscored.com/Players/67434/Show/Mattia-Destro" TargetMode="External"/><Relationship Id="rId6" Type="http://schemas.openxmlformats.org/officeDocument/2006/relationships/hyperlink" Target="https://it.whoscored.com/Players/122533/Show/Mattia-Bani" TargetMode="External"/><Relationship Id="rId11" Type="http://schemas.openxmlformats.org/officeDocument/2006/relationships/hyperlink" Target="https://it.whoscored.com/Players/244301/Show/Daniele-Verde" TargetMode="External"/><Relationship Id="rId24" Type="http://schemas.openxmlformats.org/officeDocument/2006/relationships/hyperlink" Target="https://it.whoscored.com/Players/93818/Show/Jacopo-Sala" TargetMode="External"/><Relationship Id="rId32" Type="http://schemas.openxmlformats.org/officeDocument/2006/relationships/hyperlink" Target="https://it.whoscored.com/Players/98631/Show/Nikola-Maksimovic" TargetMode="External"/><Relationship Id="rId37" Type="http://schemas.openxmlformats.org/officeDocument/2006/relationships/hyperlink" Target="https://it.whoscored.com/Players/67299/Show/Jeroen-Zoet" TargetMode="External"/><Relationship Id="rId40" Type="http://schemas.openxmlformats.org/officeDocument/2006/relationships/hyperlink" Target="https://it.whoscored.com/Players/6093/Show/Goran-Pandev" TargetMode="External"/><Relationship Id="rId45" Type="http://schemas.openxmlformats.org/officeDocument/2006/relationships/hyperlink" Target="https://it.whoscored.com/Players/343368/Show/M-39-Bala-Nzola" TargetMode="External"/><Relationship Id="rId53" Type="http://schemas.openxmlformats.org/officeDocument/2006/relationships/hyperlink" Target="https://it.whoscored.com/Players/362550/Show/Samuel-Mr%C3%A1z" TargetMode="External"/><Relationship Id="rId5" Type="http://schemas.openxmlformats.org/officeDocument/2006/relationships/hyperlink" Target="https://it.whoscored.com/Players/255776/Show/Viktor-Kovalenko" TargetMode="External"/><Relationship Id="rId15" Type="http://schemas.openxmlformats.org/officeDocument/2006/relationships/hyperlink" Target="https://it.whoscored.com/Players/388482/Show/Ebrima-Colley" TargetMode="External"/><Relationship Id="rId23" Type="http://schemas.openxmlformats.org/officeDocument/2006/relationships/hyperlink" Target="https://it.whoscored.com/Players/123767/Show/Davide-Biraschi" TargetMode="External"/><Relationship Id="rId28" Type="http://schemas.openxmlformats.org/officeDocument/2006/relationships/hyperlink" Target="https://it.whoscored.com/Players/128880/Show/Abdoulaye-Tour%C3%A9" TargetMode="External"/><Relationship Id="rId36" Type="http://schemas.openxmlformats.org/officeDocument/2006/relationships/hyperlink" Target="https://it.whoscored.com/Players/337826/Show/Zinho-Vanheusden" TargetMode="External"/><Relationship Id="rId49" Type="http://schemas.openxmlformats.org/officeDocument/2006/relationships/hyperlink" Target="https://it.whoscored.com/Players/261474/Show/Martin-Erlic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https://it.whoscored.com/Players/149030/Show/Mohamed-Fares" TargetMode="External"/><Relationship Id="rId19" Type="http://schemas.openxmlformats.org/officeDocument/2006/relationships/hyperlink" Target="https://it.whoscored.com/Players/402125/Show/Salvador-Ferrer" TargetMode="External"/><Relationship Id="rId31" Type="http://schemas.openxmlformats.org/officeDocument/2006/relationships/hyperlink" Target="https://it.whoscored.com/Players/259931/Show/Paolo-Ghiglione" TargetMode="External"/><Relationship Id="rId44" Type="http://schemas.openxmlformats.org/officeDocument/2006/relationships/hyperlink" Target="https://it.whoscored.com/Players/124209/Show/Caleb-Ekuban" TargetMode="External"/><Relationship Id="rId52" Type="http://schemas.openxmlformats.org/officeDocument/2006/relationships/hyperlink" Target="https://it.whoscored.com/Players/375437/Show/Manolo-Portanova" TargetMode="External"/><Relationship Id="rId4" Type="http://schemas.openxmlformats.org/officeDocument/2006/relationships/hyperlink" Target="https://it.whoscored.com/Players/425115/Show/Johan-V%C3%A1squez" TargetMode="External"/><Relationship Id="rId9" Type="http://schemas.openxmlformats.org/officeDocument/2006/relationships/hyperlink" Target="https://it.whoscored.com/Players/142375/Show/Simone-Bastoni" TargetMode="External"/><Relationship Id="rId14" Type="http://schemas.openxmlformats.org/officeDocument/2006/relationships/hyperlink" Target="https://it.whoscored.com/Players/42435/Show/Milan-Badelj" TargetMode="External"/><Relationship Id="rId22" Type="http://schemas.openxmlformats.org/officeDocument/2006/relationships/hyperlink" Target="https://it.whoscored.com/Players/416184/Show/Yayah-Kallon" TargetMode="External"/><Relationship Id="rId27" Type="http://schemas.openxmlformats.org/officeDocument/2006/relationships/hyperlink" Target="https://it.whoscored.com/Players/22627/Show/Salvatore-Sirigu" TargetMode="External"/><Relationship Id="rId30" Type="http://schemas.openxmlformats.org/officeDocument/2006/relationships/hyperlink" Target="https://it.whoscored.com/Players/14157/Show/Andrea-Masiello" TargetMode="External"/><Relationship Id="rId35" Type="http://schemas.openxmlformats.org/officeDocument/2006/relationships/hyperlink" Target="https://it.whoscored.com/Players/118667/Show/Ivan-Provedel" TargetMode="External"/><Relationship Id="rId43" Type="http://schemas.openxmlformats.org/officeDocument/2006/relationships/hyperlink" Target="https://it.whoscored.com/Players/101958/Show/Hernani" TargetMode="External"/><Relationship Id="rId48" Type="http://schemas.openxmlformats.org/officeDocument/2006/relationships/hyperlink" Target="https://it.whoscored.com/Players/97265/Show/Stefano-Sturaro" TargetMode="External"/><Relationship Id="rId56" Type="http://schemas.openxmlformats.org/officeDocument/2006/relationships/hyperlink" Target="https://it.whoscored.com/Players/288911/Show/Luca-Vignali" TargetMode="External"/><Relationship Id="rId8" Type="http://schemas.openxmlformats.org/officeDocument/2006/relationships/hyperlink" Target="https://it.whoscored.com/Players/13895/Show/Domenico-Criscito" TargetMode="External"/><Relationship Id="rId51" Type="http://schemas.openxmlformats.org/officeDocument/2006/relationships/hyperlink" Target="https://it.whoscored.com/Players/362599/Show/Arkadiusz-Reca" TargetMode="External"/><Relationship Id="rId3" Type="http://schemas.openxmlformats.org/officeDocument/2006/relationships/hyperlink" Target="https://it.whoscored.com/Players/382636/Show/Kevin-Agudelo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whoscored.com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oddspedia.com/footbal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O113"/>
  <sheetViews>
    <sheetView workbookViewId="0">
      <selection sqref="A1:O113"/>
    </sheetView>
  </sheetViews>
  <sheetFormatPr defaultRowHeight="15" x14ac:dyDescent="0.25"/>
  <cols>
    <col min="1" max="1" width="17.7109375" style="28" bestFit="1" customWidth="1"/>
    <col min="2" max="7" width="13.140625" style="28" bestFit="1" customWidth="1"/>
    <col min="8" max="9" width="13.140625" style="27" bestFit="1" customWidth="1"/>
    <col min="10" max="18" width="81.140625" style="27" bestFit="1" customWidth="1"/>
    <col min="19" max="19" width="29.140625" style="27" bestFit="1" customWidth="1"/>
    <col min="20" max="20" width="29.7109375" style="27" bestFit="1" customWidth="1"/>
    <col min="21" max="24" width="81.140625" style="27" bestFit="1" customWidth="1"/>
    <col min="25" max="25" width="25.140625" style="27" bestFit="1" customWidth="1"/>
    <col min="26" max="35" width="81.140625" style="27" bestFit="1" customWidth="1"/>
    <col min="36" max="36" width="23.85546875" style="27" bestFit="1" customWidth="1"/>
    <col min="37" max="37" width="21.42578125" style="27" bestFit="1" customWidth="1"/>
    <col min="38" max="41" width="81.140625" style="27" bestFit="1" customWidth="1"/>
    <col min="42" max="42" width="12.5703125" style="27" bestFit="1" customWidth="1"/>
    <col min="43" max="43" width="55.85546875" style="27" bestFit="1" customWidth="1"/>
    <col min="44" max="58" width="81.140625" style="27" bestFit="1" customWidth="1"/>
    <col min="59" max="59" width="26" style="27" bestFit="1" customWidth="1"/>
    <col min="60" max="60" width="25.85546875" style="27" bestFit="1" customWidth="1"/>
    <col min="61" max="61" width="12.7109375" style="27" bestFit="1" customWidth="1"/>
    <col min="62" max="62" width="75.85546875" style="27" bestFit="1" customWidth="1"/>
    <col min="63" max="70" width="81.140625" style="27" bestFit="1" customWidth="1"/>
    <col min="71" max="71" width="12.5703125" style="27" bestFit="1" customWidth="1"/>
    <col min="72" max="72" width="29.28515625" style="27" bestFit="1" customWidth="1"/>
    <col min="73" max="78" width="81.140625" style="27" bestFit="1" customWidth="1"/>
    <col min="79" max="79" width="12.5703125" style="27" bestFit="1" customWidth="1"/>
    <col min="80" max="80" width="45.28515625" style="27" bestFit="1" customWidth="1"/>
    <col min="81" max="93" width="81.140625" style="27" bestFit="1" customWidth="1"/>
    <col min="94" max="94" width="25" style="27" bestFit="1" customWidth="1"/>
    <col min="95" max="95" width="28.28515625" style="27" bestFit="1" customWidth="1"/>
    <col min="96" max="101" width="81.140625" style="27" bestFit="1" customWidth="1"/>
    <col min="102" max="102" width="13.5703125" style="27" bestFit="1" customWidth="1"/>
    <col min="103" max="103" width="45.140625" style="27" bestFit="1" customWidth="1"/>
    <col min="104" max="126" width="81.140625" style="27" bestFit="1" customWidth="1"/>
    <col min="127" max="127" width="13.5703125" style="27" bestFit="1" customWidth="1"/>
    <col min="128" max="143" width="81.140625" style="27" bestFit="1" customWidth="1"/>
    <col min="144" max="144" width="25.5703125" style="27" bestFit="1" customWidth="1"/>
    <col min="145" max="145" width="28.5703125" style="27" bestFit="1" customWidth="1"/>
    <col min="146" max="147" width="13.5703125" style="27" bestFit="1" customWidth="1"/>
    <col min="148" max="165" width="81.140625" style="27" bestFit="1" customWidth="1"/>
    <col min="166" max="167" width="13.5703125" style="27" bestFit="1" customWidth="1"/>
    <col min="168" max="172" width="81.140625" style="27" bestFit="1" customWidth="1"/>
    <col min="173" max="173" width="13.5703125" style="27" bestFit="1" customWidth="1"/>
    <col min="174" max="195" width="81.140625" style="27" bestFit="1" customWidth="1"/>
    <col min="196" max="196" width="13.5703125" style="27" bestFit="1" customWidth="1"/>
    <col min="197" max="197" width="41.140625" style="27" bestFit="1" customWidth="1"/>
    <col min="198" max="199" width="81.140625" style="27" bestFit="1" customWidth="1"/>
    <col min="200" max="200" width="13.5703125" style="27" bestFit="1" customWidth="1"/>
    <col min="201" max="201" width="39.5703125" style="27" bestFit="1" customWidth="1"/>
    <col min="202" max="203" width="81.140625" style="27" bestFit="1" customWidth="1"/>
    <col min="204" max="204" width="53.42578125" style="27" bestFit="1" customWidth="1"/>
    <col min="205" max="206" width="81.140625" style="27" bestFit="1" customWidth="1"/>
    <col min="207" max="207" width="25" style="27" bestFit="1" customWidth="1"/>
    <col min="208" max="208" width="24.85546875" style="27" bestFit="1" customWidth="1"/>
    <col min="209" max="230" width="81.140625" style="27" bestFit="1" customWidth="1"/>
    <col min="231" max="231" width="13.5703125" style="27" bestFit="1" customWidth="1"/>
    <col min="232" max="232" width="47" style="27" bestFit="1" customWidth="1"/>
    <col min="233" max="234" width="81.140625" style="27" bestFit="1" customWidth="1"/>
    <col min="235" max="235" width="19.85546875" style="27" bestFit="1" customWidth="1"/>
    <col min="236" max="256" width="81.140625" style="27" bestFit="1" customWidth="1"/>
    <col min="257" max="265" width="13.5703125" style="27" bestFit="1" customWidth="1"/>
    <col min="266" max="266" width="16.140625" style="27" bestFit="1" customWidth="1"/>
    <col min="267" max="271" width="13.5703125" style="27" bestFit="1" customWidth="1"/>
    <col min="272" max="272" width="17.7109375" style="27" bestFit="1" customWidth="1"/>
    <col min="273" max="274" width="13.5703125" style="27" bestFit="1" customWidth="1"/>
    <col min="275" max="275" width="17.28515625" style="27" bestFit="1" customWidth="1"/>
    <col min="276" max="277" width="13.5703125" style="27" bestFit="1" customWidth="1"/>
    <col min="278" max="278" width="13.85546875" style="27" bestFit="1" customWidth="1"/>
    <col min="279" max="279" width="13.5703125" style="27" bestFit="1" customWidth="1"/>
    <col min="280" max="280" width="81.140625" style="27" bestFit="1" customWidth="1"/>
    <col min="281" max="281" width="13.5703125" style="27" bestFit="1" customWidth="1"/>
    <col min="282" max="16384" width="9.140625" style="27"/>
  </cols>
  <sheetData>
    <row r="1" spans="1:15" x14ac:dyDescent="0.25">
      <c r="A1" s="10" t="s">
        <v>11</v>
      </c>
      <c r="B1" s="10"/>
      <c r="C1" s="10" t="s">
        <v>12</v>
      </c>
      <c r="D1" s="10" t="s">
        <v>13</v>
      </c>
      <c r="E1" s="10" t="s">
        <v>14</v>
      </c>
      <c r="F1" s="10" t="s">
        <v>15</v>
      </c>
      <c r="G1" s="10" t="s">
        <v>16</v>
      </c>
      <c r="H1" s="10" t="s">
        <v>17</v>
      </c>
      <c r="I1" s="10" t="s">
        <v>18</v>
      </c>
      <c r="J1" s="10" t="s">
        <v>19</v>
      </c>
      <c r="K1" s="10" t="s">
        <v>20</v>
      </c>
      <c r="L1" s="10" t="s">
        <v>21</v>
      </c>
      <c r="M1" s="10" t="s">
        <v>22</v>
      </c>
      <c r="N1" s="10" t="s">
        <v>23</v>
      </c>
      <c r="O1" s="11" t="s">
        <v>4</v>
      </c>
    </row>
    <row r="2" spans="1:15" x14ac:dyDescent="0.25">
      <c r="A2" s="13">
        <v>1</v>
      </c>
      <c r="B2" s="96"/>
      <c r="C2" s="92">
        <v>181</v>
      </c>
      <c r="D2" s="92">
        <v>73</v>
      </c>
      <c r="E2" s="92">
        <v>6</v>
      </c>
      <c r="F2" s="92">
        <v>487</v>
      </c>
      <c r="G2" s="92">
        <v>6</v>
      </c>
      <c r="H2" s="92" t="s">
        <v>27</v>
      </c>
      <c r="I2" s="92">
        <v>2</v>
      </c>
      <c r="J2" s="92" t="s">
        <v>27</v>
      </c>
      <c r="K2" s="92">
        <v>3</v>
      </c>
      <c r="L2" s="92" t="s">
        <v>74</v>
      </c>
      <c r="M2" s="92">
        <v>3</v>
      </c>
      <c r="N2" s="93">
        <v>1</v>
      </c>
      <c r="O2" s="94" t="s">
        <v>75</v>
      </c>
    </row>
    <row r="3" spans="1:15" x14ac:dyDescent="0.25">
      <c r="A3" s="12" t="s">
        <v>73</v>
      </c>
      <c r="B3" s="96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94"/>
    </row>
    <row r="4" spans="1:15" x14ac:dyDescent="0.25">
      <c r="A4" s="15">
        <v>2</v>
      </c>
      <c r="B4" s="95"/>
      <c r="C4" s="89">
        <v>183</v>
      </c>
      <c r="D4" s="89">
        <v>84</v>
      </c>
      <c r="E4" s="89" t="s">
        <v>43</v>
      </c>
      <c r="F4" s="89">
        <v>43</v>
      </c>
      <c r="G4" s="89">
        <v>1</v>
      </c>
      <c r="H4" s="89">
        <v>1</v>
      </c>
      <c r="I4" s="89" t="s">
        <v>27</v>
      </c>
      <c r="J4" s="89" t="s">
        <v>27</v>
      </c>
      <c r="K4" s="89">
        <v>1</v>
      </c>
      <c r="L4" s="89" t="s">
        <v>52</v>
      </c>
      <c r="M4" s="89" t="s">
        <v>44</v>
      </c>
      <c r="N4" s="90" t="s">
        <v>27</v>
      </c>
      <c r="O4" s="91" t="s">
        <v>77</v>
      </c>
    </row>
    <row r="5" spans="1:15" x14ac:dyDescent="0.25">
      <c r="A5" s="14" t="s">
        <v>76</v>
      </c>
      <c r="B5" s="95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91"/>
    </row>
    <row r="6" spans="1:15" x14ac:dyDescent="0.25">
      <c r="A6" s="13">
        <v>3</v>
      </c>
      <c r="B6" s="96"/>
      <c r="C6" s="92">
        <v>178</v>
      </c>
      <c r="D6" s="92">
        <v>0</v>
      </c>
      <c r="E6" s="92" t="s">
        <v>42</v>
      </c>
      <c r="F6" s="92">
        <v>28</v>
      </c>
      <c r="G6" s="92" t="s">
        <v>27</v>
      </c>
      <c r="H6" s="92" t="s">
        <v>27</v>
      </c>
      <c r="I6" s="92" t="s">
        <v>27</v>
      </c>
      <c r="J6" s="92" t="s">
        <v>27</v>
      </c>
      <c r="K6" s="92">
        <v>1</v>
      </c>
      <c r="L6" s="92" t="s">
        <v>52</v>
      </c>
      <c r="M6" s="92">
        <v>1</v>
      </c>
      <c r="N6" s="93" t="s">
        <v>27</v>
      </c>
      <c r="O6" s="94" t="s">
        <v>79</v>
      </c>
    </row>
    <row r="7" spans="1:15" x14ac:dyDescent="0.25">
      <c r="A7" s="12" t="s">
        <v>78</v>
      </c>
      <c r="B7" s="96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  <c r="O7" s="94"/>
    </row>
    <row r="8" spans="1:15" x14ac:dyDescent="0.25">
      <c r="A8" s="15">
        <v>4</v>
      </c>
      <c r="B8" s="95"/>
      <c r="C8" s="89">
        <v>182</v>
      </c>
      <c r="D8" s="89">
        <v>72</v>
      </c>
      <c r="E8" s="89">
        <v>2</v>
      </c>
      <c r="F8" s="89">
        <v>180</v>
      </c>
      <c r="G8" s="89">
        <v>1</v>
      </c>
      <c r="H8" s="89" t="s">
        <v>27</v>
      </c>
      <c r="I8" s="89">
        <v>1</v>
      </c>
      <c r="J8" s="89" t="s">
        <v>27</v>
      </c>
      <c r="K8" s="89" t="s">
        <v>34</v>
      </c>
      <c r="L8" s="89">
        <v>75</v>
      </c>
      <c r="M8" s="89" t="s">
        <v>81</v>
      </c>
      <c r="N8" s="90" t="s">
        <v>27</v>
      </c>
      <c r="O8" s="91" t="s">
        <v>82</v>
      </c>
    </row>
    <row r="9" spans="1:15" x14ac:dyDescent="0.25">
      <c r="A9" s="14" t="s">
        <v>80</v>
      </c>
      <c r="B9" s="95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  <c r="O9" s="91"/>
    </row>
    <row r="10" spans="1:15" x14ac:dyDescent="0.25">
      <c r="A10" s="13">
        <v>5</v>
      </c>
      <c r="B10" s="96"/>
      <c r="C10" s="92">
        <v>182</v>
      </c>
      <c r="D10" s="92">
        <v>75</v>
      </c>
      <c r="E10" s="92">
        <v>3</v>
      </c>
      <c r="F10" s="92">
        <v>242</v>
      </c>
      <c r="G10" s="92">
        <v>1</v>
      </c>
      <c r="H10" s="92">
        <v>1</v>
      </c>
      <c r="I10" s="92" t="s">
        <v>27</v>
      </c>
      <c r="J10" s="92" t="s">
        <v>27</v>
      </c>
      <c r="K10" s="92" t="s">
        <v>33</v>
      </c>
      <c r="L10" s="92" t="s">
        <v>84</v>
      </c>
      <c r="M10" s="92" t="s">
        <v>35</v>
      </c>
      <c r="N10" s="93" t="s">
        <v>27</v>
      </c>
      <c r="O10" s="94" t="s">
        <v>85</v>
      </c>
    </row>
    <row r="11" spans="1:15" x14ac:dyDescent="0.25">
      <c r="A11" s="12" t="s">
        <v>83</v>
      </c>
      <c r="B11" s="96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94"/>
    </row>
    <row r="12" spans="1:15" x14ac:dyDescent="0.25">
      <c r="A12" s="15">
        <v>6</v>
      </c>
      <c r="B12" s="95"/>
      <c r="C12" s="89">
        <v>188</v>
      </c>
      <c r="D12" s="89">
        <v>80</v>
      </c>
      <c r="E12" s="89" t="s">
        <v>40</v>
      </c>
      <c r="F12" s="89">
        <v>206</v>
      </c>
      <c r="G12" s="89" t="s">
        <v>27</v>
      </c>
      <c r="H12" s="89" t="s">
        <v>27</v>
      </c>
      <c r="I12" s="89" t="s">
        <v>27</v>
      </c>
      <c r="J12" s="89" t="s">
        <v>27</v>
      </c>
      <c r="K12" s="89" t="s">
        <v>37</v>
      </c>
      <c r="L12" s="89" t="s">
        <v>87</v>
      </c>
      <c r="M12" s="89" t="s">
        <v>47</v>
      </c>
      <c r="N12" s="90" t="s">
        <v>27</v>
      </c>
      <c r="O12" s="91" t="s">
        <v>53</v>
      </c>
    </row>
    <row r="13" spans="1:15" x14ac:dyDescent="0.25">
      <c r="A13" s="14" t="s">
        <v>86</v>
      </c>
      <c r="B13" s="95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/>
      <c r="O13" s="91"/>
    </row>
    <row r="14" spans="1:15" x14ac:dyDescent="0.25">
      <c r="A14" s="13">
        <v>7</v>
      </c>
      <c r="B14" s="96"/>
      <c r="C14" s="92">
        <v>179</v>
      </c>
      <c r="D14" s="92">
        <v>66</v>
      </c>
      <c r="E14" s="92">
        <v>9</v>
      </c>
      <c r="F14" s="92">
        <v>766</v>
      </c>
      <c r="G14" s="92" t="s">
        <v>27</v>
      </c>
      <c r="H14" s="92">
        <v>3</v>
      </c>
      <c r="I14" s="92" t="s">
        <v>27</v>
      </c>
      <c r="J14" s="92" t="s">
        <v>27</v>
      </c>
      <c r="K14" s="92" t="s">
        <v>38</v>
      </c>
      <c r="L14" s="92" t="s">
        <v>89</v>
      </c>
      <c r="M14" s="92" t="s">
        <v>29</v>
      </c>
      <c r="N14" s="93" t="s">
        <v>27</v>
      </c>
      <c r="O14" s="94" t="s">
        <v>90</v>
      </c>
    </row>
    <row r="15" spans="1:15" x14ac:dyDescent="0.25">
      <c r="A15" s="12" t="s">
        <v>88</v>
      </c>
      <c r="B15" s="96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O15" s="94"/>
    </row>
    <row r="16" spans="1:15" x14ac:dyDescent="0.25">
      <c r="A16" s="15">
        <v>8</v>
      </c>
      <c r="B16" s="95"/>
      <c r="C16" s="89">
        <v>183</v>
      </c>
      <c r="D16" s="89">
        <v>75</v>
      </c>
      <c r="E16" s="89">
        <v>9</v>
      </c>
      <c r="F16" s="89">
        <v>783</v>
      </c>
      <c r="G16" s="89">
        <v>3</v>
      </c>
      <c r="H16" s="89">
        <v>1</v>
      </c>
      <c r="I16" s="89">
        <v>3</v>
      </c>
      <c r="J16" s="89" t="s">
        <v>27</v>
      </c>
      <c r="K16" s="89" t="s">
        <v>41</v>
      </c>
      <c r="L16" s="89" t="s">
        <v>92</v>
      </c>
      <c r="M16" s="89" t="s">
        <v>32</v>
      </c>
      <c r="N16" s="90" t="s">
        <v>27</v>
      </c>
      <c r="O16" s="91" t="s">
        <v>90</v>
      </c>
    </row>
    <row r="17" spans="1:15" x14ac:dyDescent="0.25">
      <c r="A17" s="14" t="s">
        <v>91</v>
      </c>
      <c r="B17" s="95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91"/>
    </row>
    <row r="18" spans="1:15" x14ac:dyDescent="0.25">
      <c r="A18" s="13">
        <v>9</v>
      </c>
      <c r="B18" s="96"/>
      <c r="C18" s="92">
        <v>183</v>
      </c>
      <c r="D18" s="92">
        <v>74</v>
      </c>
      <c r="E18" s="92">
        <v>8</v>
      </c>
      <c r="F18" s="92">
        <v>707</v>
      </c>
      <c r="G18" s="92">
        <v>2</v>
      </c>
      <c r="H18" s="92">
        <v>1</v>
      </c>
      <c r="I18" s="92">
        <v>1</v>
      </c>
      <c r="J18" s="92">
        <v>1</v>
      </c>
      <c r="K18" s="92" t="s">
        <v>94</v>
      </c>
      <c r="L18" s="92" t="s">
        <v>95</v>
      </c>
      <c r="M18" s="92" t="s">
        <v>36</v>
      </c>
      <c r="N18" s="93">
        <v>1</v>
      </c>
      <c r="O18" s="94" t="s">
        <v>39</v>
      </c>
    </row>
    <row r="19" spans="1:15" x14ac:dyDescent="0.25">
      <c r="A19" s="12" t="s">
        <v>93</v>
      </c>
      <c r="B19" s="96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  <c r="O19" s="94"/>
    </row>
    <row r="20" spans="1:15" x14ac:dyDescent="0.25">
      <c r="A20" s="15">
        <v>10</v>
      </c>
      <c r="B20" s="95"/>
      <c r="C20" s="89">
        <v>186</v>
      </c>
      <c r="D20" s="89">
        <v>75</v>
      </c>
      <c r="E20" s="89" t="s">
        <v>54</v>
      </c>
      <c r="F20" s="89">
        <v>470</v>
      </c>
      <c r="G20" s="89">
        <v>2</v>
      </c>
      <c r="H20" s="89">
        <v>1</v>
      </c>
      <c r="I20" s="89">
        <v>2</v>
      </c>
      <c r="J20" s="89" t="s">
        <v>27</v>
      </c>
      <c r="K20" s="89" t="s">
        <v>55</v>
      </c>
      <c r="L20" s="89" t="s">
        <v>97</v>
      </c>
      <c r="M20" s="89" t="s">
        <v>94</v>
      </c>
      <c r="N20" s="90">
        <v>1</v>
      </c>
      <c r="O20" s="91" t="s">
        <v>98</v>
      </c>
    </row>
    <row r="21" spans="1:15" x14ac:dyDescent="0.25">
      <c r="A21" s="14" t="s">
        <v>96</v>
      </c>
      <c r="B21" s="95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90"/>
      <c r="O21" s="91"/>
    </row>
    <row r="22" spans="1:15" x14ac:dyDescent="0.25">
      <c r="A22" s="13">
        <v>11</v>
      </c>
      <c r="B22" s="96"/>
      <c r="C22" s="92">
        <v>168</v>
      </c>
      <c r="D22" s="92">
        <v>64</v>
      </c>
      <c r="E22" s="92" t="s">
        <v>100</v>
      </c>
      <c r="F22" s="92">
        <v>479</v>
      </c>
      <c r="G22" s="92">
        <v>3</v>
      </c>
      <c r="H22" s="92">
        <v>1</v>
      </c>
      <c r="I22" s="92" t="s">
        <v>27</v>
      </c>
      <c r="J22" s="92" t="s">
        <v>27</v>
      </c>
      <c r="K22" s="92" t="s">
        <v>56</v>
      </c>
      <c r="L22" s="92" t="s">
        <v>101</v>
      </c>
      <c r="M22" s="92" t="s">
        <v>27</v>
      </c>
      <c r="N22" s="93" t="s">
        <v>27</v>
      </c>
      <c r="O22" s="94" t="s">
        <v>57</v>
      </c>
    </row>
    <row r="23" spans="1:15" x14ac:dyDescent="0.25">
      <c r="A23" s="12" t="s">
        <v>99</v>
      </c>
      <c r="B23" s="96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3"/>
      <c r="O23" s="94"/>
    </row>
    <row r="24" spans="1:15" x14ac:dyDescent="0.25">
      <c r="A24" s="15">
        <v>12</v>
      </c>
      <c r="B24" s="95"/>
      <c r="C24" s="89">
        <v>183</v>
      </c>
      <c r="D24" s="89">
        <v>73</v>
      </c>
      <c r="E24" s="89" t="s">
        <v>103</v>
      </c>
      <c r="F24" s="89">
        <v>198</v>
      </c>
      <c r="G24" s="89">
        <v>1</v>
      </c>
      <c r="H24" s="89" t="s">
        <v>27</v>
      </c>
      <c r="I24" s="89" t="s">
        <v>27</v>
      </c>
      <c r="J24" s="89" t="s">
        <v>27</v>
      </c>
      <c r="K24" s="89" t="s">
        <v>37</v>
      </c>
      <c r="L24" s="89" t="s">
        <v>104</v>
      </c>
      <c r="M24" s="89" t="s">
        <v>37</v>
      </c>
      <c r="N24" s="90" t="s">
        <v>27</v>
      </c>
      <c r="O24" s="91" t="s">
        <v>105</v>
      </c>
    </row>
    <row r="25" spans="1:15" x14ac:dyDescent="0.25">
      <c r="A25" s="14" t="s">
        <v>102</v>
      </c>
      <c r="B25" s="95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90"/>
      <c r="O25" s="91"/>
    </row>
    <row r="26" spans="1:15" x14ac:dyDescent="0.25">
      <c r="A26" s="13">
        <v>13</v>
      </c>
      <c r="B26" s="96"/>
      <c r="C26" s="92">
        <v>181</v>
      </c>
      <c r="D26" s="92">
        <v>0</v>
      </c>
      <c r="E26" s="92" t="s">
        <v>58</v>
      </c>
      <c r="F26" s="92">
        <v>631</v>
      </c>
      <c r="G26" s="92">
        <v>1</v>
      </c>
      <c r="H26" s="92">
        <v>2</v>
      </c>
      <c r="I26" s="92">
        <v>1</v>
      </c>
      <c r="J26" s="92" t="s">
        <v>27</v>
      </c>
      <c r="K26" s="92" t="s">
        <v>36</v>
      </c>
      <c r="L26" s="92" t="s">
        <v>107</v>
      </c>
      <c r="M26" s="92" t="s">
        <v>31</v>
      </c>
      <c r="N26" s="93" t="s">
        <v>27</v>
      </c>
      <c r="O26" s="94" t="s">
        <v>46</v>
      </c>
    </row>
    <row r="27" spans="1:15" x14ac:dyDescent="0.25">
      <c r="A27" s="12" t="s">
        <v>106</v>
      </c>
      <c r="B27" s="96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  <c r="O27" s="94"/>
    </row>
    <row r="28" spans="1:15" x14ac:dyDescent="0.25">
      <c r="A28" s="15">
        <v>14</v>
      </c>
      <c r="B28" s="95"/>
      <c r="C28" s="89">
        <v>186</v>
      </c>
      <c r="D28" s="89">
        <v>76</v>
      </c>
      <c r="E28" s="89">
        <v>7</v>
      </c>
      <c r="F28" s="89">
        <v>586</v>
      </c>
      <c r="G28" s="89" t="s">
        <v>27</v>
      </c>
      <c r="H28" s="89" t="s">
        <v>27</v>
      </c>
      <c r="I28" s="89" t="s">
        <v>27</v>
      </c>
      <c r="J28" s="89" t="s">
        <v>27</v>
      </c>
      <c r="K28" s="89" t="s">
        <v>28</v>
      </c>
      <c r="L28" s="89" t="s">
        <v>109</v>
      </c>
      <c r="M28" s="89" t="s">
        <v>33</v>
      </c>
      <c r="N28" s="90" t="s">
        <v>27</v>
      </c>
      <c r="O28" s="91" t="s">
        <v>110</v>
      </c>
    </row>
    <row r="29" spans="1:15" x14ac:dyDescent="0.25">
      <c r="A29" s="14" t="s">
        <v>108</v>
      </c>
      <c r="B29" s="95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90"/>
      <c r="O29" s="91"/>
    </row>
    <row r="30" spans="1:15" x14ac:dyDescent="0.25">
      <c r="A30" s="13">
        <v>15</v>
      </c>
      <c r="B30" s="96"/>
      <c r="C30" s="92">
        <v>180</v>
      </c>
      <c r="D30" s="92">
        <v>70</v>
      </c>
      <c r="E30" s="92">
        <v>3</v>
      </c>
      <c r="F30" s="92">
        <v>211</v>
      </c>
      <c r="G30" s="92" t="s">
        <v>27</v>
      </c>
      <c r="H30" s="92" t="s">
        <v>27</v>
      </c>
      <c r="I30" s="92" t="s">
        <v>27</v>
      </c>
      <c r="J30" s="92" t="s">
        <v>27</v>
      </c>
      <c r="K30" s="92">
        <v>2</v>
      </c>
      <c r="L30" s="92" t="s">
        <v>112</v>
      </c>
      <c r="M30" s="92" t="s">
        <v>37</v>
      </c>
      <c r="N30" s="93" t="s">
        <v>27</v>
      </c>
      <c r="O30" s="94" t="s">
        <v>110</v>
      </c>
    </row>
    <row r="31" spans="1:15" x14ac:dyDescent="0.25">
      <c r="A31" s="12" t="s">
        <v>111</v>
      </c>
      <c r="B31" s="96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3"/>
      <c r="O31" s="94"/>
    </row>
    <row r="32" spans="1:15" x14ac:dyDescent="0.25">
      <c r="A32" s="15">
        <v>16</v>
      </c>
      <c r="B32" s="95"/>
      <c r="C32" s="89">
        <v>181</v>
      </c>
      <c r="D32" s="89">
        <v>70</v>
      </c>
      <c r="E32" s="89">
        <v>9</v>
      </c>
      <c r="F32" s="89">
        <v>764</v>
      </c>
      <c r="G32" s="89">
        <v>2</v>
      </c>
      <c r="H32" s="89" t="s">
        <v>27</v>
      </c>
      <c r="I32" s="89">
        <v>3</v>
      </c>
      <c r="J32" s="89" t="s">
        <v>27</v>
      </c>
      <c r="K32" s="89" t="s">
        <v>47</v>
      </c>
      <c r="L32" s="89" t="s">
        <v>114</v>
      </c>
      <c r="M32" s="89" t="s">
        <v>33</v>
      </c>
      <c r="N32" s="90" t="s">
        <v>27</v>
      </c>
      <c r="O32" s="91" t="s">
        <v>110</v>
      </c>
    </row>
    <row r="33" spans="1:15" x14ac:dyDescent="0.25">
      <c r="A33" s="14" t="s">
        <v>113</v>
      </c>
      <c r="B33" s="95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90"/>
      <c r="O33" s="91"/>
    </row>
    <row r="34" spans="1:15" x14ac:dyDescent="0.25">
      <c r="A34" s="13">
        <v>17</v>
      </c>
      <c r="B34" s="96"/>
      <c r="C34" s="92">
        <v>185</v>
      </c>
      <c r="D34" s="92">
        <v>73</v>
      </c>
      <c r="E34" s="92" t="s">
        <v>103</v>
      </c>
      <c r="F34" s="92">
        <v>200</v>
      </c>
      <c r="G34" s="92">
        <v>1</v>
      </c>
      <c r="H34" s="92" t="s">
        <v>27</v>
      </c>
      <c r="I34" s="92" t="s">
        <v>27</v>
      </c>
      <c r="J34" s="92" t="s">
        <v>27</v>
      </c>
      <c r="K34" s="92" t="s">
        <v>36</v>
      </c>
      <c r="L34" s="92">
        <v>73</v>
      </c>
      <c r="M34" s="92">
        <v>1</v>
      </c>
      <c r="N34" s="93" t="s">
        <v>27</v>
      </c>
      <c r="O34" s="94" t="s">
        <v>59</v>
      </c>
    </row>
    <row r="35" spans="1:15" x14ac:dyDescent="0.25">
      <c r="A35" s="12" t="s">
        <v>115</v>
      </c>
      <c r="B35" s="96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4"/>
    </row>
    <row r="36" spans="1:15" x14ac:dyDescent="0.25">
      <c r="A36" s="15">
        <v>18</v>
      </c>
      <c r="B36" s="95"/>
      <c r="C36" s="89">
        <v>175</v>
      </c>
      <c r="D36" s="89">
        <v>68</v>
      </c>
      <c r="E36" s="89" t="s">
        <v>42</v>
      </c>
      <c r="F36" s="89">
        <v>45</v>
      </c>
      <c r="G36" s="89" t="s">
        <v>27</v>
      </c>
      <c r="H36" s="89" t="s">
        <v>27</v>
      </c>
      <c r="I36" s="89" t="s">
        <v>27</v>
      </c>
      <c r="J36" s="89" t="s">
        <v>27</v>
      </c>
      <c r="K36" s="89">
        <v>2</v>
      </c>
      <c r="L36" s="89" t="s">
        <v>117</v>
      </c>
      <c r="M36" s="89" t="s">
        <v>27</v>
      </c>
      <c r="N36" s="90" t="s">
        <v>27</v>
      </c>
      <c r="O36" s="91" t="s">
        <v>60</v>
      </c>
    </row>
    <row r="37" spans="1:15" x14ac:dyDescent="0.25">
      <c r="A37" s="14" t="s">
        <v>116</v>
      </c>
      <c r="B37" s="95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0"/>
      <c r="O37" s="91"/>
    </row>
    <row r="38" spans="1:15" x14ac:dyDescent="0.25">
      <c r="A38" s="13">
        <v>19</v>
      </c>
      <c r="B38" s="96"/>
      <c r="C38" s="92">
        <v>184</v>
      </c>
      <c r="D38" s="92">
        <v>73</v>
      </c>
      <c r="E38" s="92" t="s">
        <v>58</v>
      </c>
      <c r="F38" s="92">
        <v>741</v>
      </c>
      <c r="G38" s="92" t="s">
        <v>27</v>
      </c>
      <c r="H38" s="92" t="s">
        <v>27</v>
      </c>
      <c r="I38" s="92">
        <v>2</v>
      </c>
      <c r="J38" s="92" t="s">
        <v>27</v>
      </c>
      <c r="K38" s="92" t="s">
        <v>28</v>
      </c>
      <c r="L38" s="92" t="s">
        <v>119</v>
      </c>
      <c r="M38" s="92">
        <v>2</v>
      </c>
      <c r="N38" s="93" t="s">
        <v>27</v>
      </c>
      <c r="O38" s="94" t="s">
        <v>120</v>
      </c>
    </row>
    <row r="39" spans="1:15" x14ac:dyDescent="0.25">
      <c r="A39" s="12" t="s">
        <v>118</v>
      </c>
      <c r="B39" s="96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3"/>
      <c r="O39" s="94"/>
    </row>
    <row r="40" spans="1:15" x14ac:dyDescent="0.25">
      <c r="A40" s="15">
        <v>20</v>
      </c>
      <c r="B40" s="95"/>
      <c r="C40" s="89">
        <v>191</v>
      </c>
      <c r="D40" s="89">
        <v>85</v>
      </c>
      <c r="E40" s="89" t="s">
        <v>122</v>
      </c>
      <c r="F40" s="89">
        <v>728</v>
      </c>
      <c r="G40" s="89" t="s">
        <v>27</v>
      </c>
      <c r="H40" s="89" t="s">
        <v>27</v>
      </c>
      <c r="I40" s="89">
        <v>1</v>
      </c>
      <c r="J40" s="89" t="s">
        <v>27</v>
      </c>
      <c r="K40" s="89" t="s">
        <v>27</v>
      </c>
      <c r="L40" s="89" t="s">
        <v>104</v>
      </c>
      <c r="M40" s="89" t="s">
        <v>123</v>
      </c>
      <c r="N40" s="90" t="s">
        <v>27</v>
      </c>
      <c r="O40" s="91" t="s">
        <v>124</v>
      </c>
    </row>
    <row r="41" spans="1:15" x14ac:dyDescent="0.25">
      <c r="A41" s="14" t="s">
        <v>121</v>
      </c>
      <c r="B41" s="95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90"/>
      <c r="O41" s="91"/>
    </row>
    <row r="42" spans="1:15" x14ac:dyDescent="0.25">
      <c r="A42" s="13">
        <v>21</v>
      </c>
      <c r="B42" s="96"/>
      <c r="C42" s="92">
        <v>0</v>
      </c>
      <c r="D42" s="92">
        <v>0</v>
      </c>
      <c r="E42" s="92" t="s">
        <v>42</v>
      </c>
      <c r="F42" s="92">
        <v>45</v>
      </c>
      <c r="G42" s="92" t="s">
        <v>27</v>
      </c>
      <c r="H42" s="92" t="s">
        <v>27</v>
      </c>
      <c r="I42" s="92" t="s">
        <v>27</v>
      </c>
      <c r="J42" s="92" t="s">
        <v>27</v>
      </c>
      <c r="K42" s="92" t="s">
        <v>27</v>
      </c>
      <c r="L42" s="92" t="s">
        <v>126</v>
      </c>
      <c r="M42" s="92">
        <v>1</v>
      </c>
      <c r="N42" s="93" t="s">
        <v>27</v>
      </c>
      <c r="O42" s="94" t="s">
        <v>127</v>
      </c>
    </row>
    <row r="43" spans="1:15" x14ac:dyDescent="0.25">
      <c r="A43" s="12" t="s">
        <v>125</v>
      </c>
      <c r="B43" s="96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3"/>
      <c r="O43" s="94"/>
    </row>
    <row r="44" spans="1:15" x14ac:dyDescent="0.25">
      <c r="A44" s="15">
        <v>22</v>
      </c>
      <c r="B44" s="95"/>
      <c r="C44" s="89">
        <v>0</v>
      </c>
      <c r="D44" s="89">
        <v>0</v>
      </c>
      <c r="E44" s="89" t="s">
        <v>129</v>
      </c>
      <c r="F44" s="89">
        <v>477</v>
      </c>
      <c r="G44" s="89" t="s">
        <v>27</v>
      </c>
      <c r="H44" s="89">
        <v>1</v>
      </c>
      <c r="I44" s="89">
        <v>2</v>
      </c>
      <c r="J44" s="89" t="s">
        <v>27</v>
      </c>
      <c r="K44" s="89">
        <v>1</v>
      </c>
      <c r="L44" s="89">
        <v>68</v>
      </c>
      <c r="M44" s="89" t="s">
        <v>37</v>
      </c>
      <c r="N44" s="90" t="s">
        <v>27</v>
      </c>
      <c r="O44" s="91" t="s">
        <v>130</v>
      </c>
    </row>
    <row r="45" spans="1:15" x14ac:dyDescent="0.25">
      <c r="A45" s="14" t="s">
        <v>128</v>
      </c>
      <c r="B45" s="95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90"/>
      <c r="O45" s="91"/>
    </row>
    <row r="46" spans="1:15" x14ac:dyDescent="0.25">
      <c r="A46" s="13">
        <v>23</v>
      </c>
      <c r="B46" s="96"/>
      <c r="C46" s="92">
        <v>182</v>
      </c>
      <c r="D46" s="92">
        <v>73</v>
      </c>
      <c r="E46" s="92" t="s">
        <v>45</v>
      </c>
      <c r="F46" s="92">
        <v>327</v>
      </c>
      <c r="G46" s="92" t="s">
        <v>27</v>
      </c>
      <c r="H46" s="92" t="s">
        <v>27</v>
      </c>
      <c r="I46" s="92">
        <v>2</v>
      </c>
      <c r="J46" s="92" t="s">
        <v>27</v>
      </c>
      <c r="K46" s="92" t="s">
        <v>27</v>
      </c>
      <c r="L46" s="92">
        <v>79</v>
      </c>
      <c r="M46" s="92">
        <v>1</v>
      </c>
      <c r="N46" s="93" t="s">
        <v>27</v>
      </c>
      <c r="O46" s="94" t="s">
        <v>132</v>
      </c>
    </row>
    <row r="47" spans="1:15" x14ac:dyDescent="0.25">
      <c r="A47" s="12" t="s">
        <v>131</v>
      </c>
      <c r="B47" s="96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3"/>
      <c r="O47" s="94"/>
    </row>
    <row r="48" spans="1:15" x14ac:dyDescent="0.25">
      <c r="A48" s="15">
        <v>24</v>
      </c>
      <c r="B48" s="95"/>
      <c r="C48" s="89">
        <v>181</v>
      </c>
      <c r="D48" s="89">
        <v>75</v>
      </c>
      <c r="E48" s="89" t="s">
        <v>134</v>
      </c>
      <c r="F48" s="89">
        <v>239</v>
      </c>
      <c r="G48" s="89" t="s">
        <v>27</v>
      </c>
      <c r="H48" s="89" t="s">
        <v>27</v>
      </c>
      <c r="I48" s="89">
        <v>1</v>
      </c>
      <c r="J48" s="89" t="s">
        <v>27</v>
      </c>
      <c r="K48" s="89" t="s">
        <v>29</v>
      </c>
      <c r="L48" s="89" t="s">
        <v>135</v>
      </c>
      <c r="M48" s="89" t="s">
        <v>29</v>
      </c>
      <c r="N48" s="90" t="s">
        <v>27</v>
      </c>
      <c r="O48" s="91" t="s">
        <v>61</v>
      </c>
    </row>
    <row r="49" spans="1:15" x14ac:dyDescent="0.25">
      <c r="A49" s="14" t="s">
        <v>133</v>
      </c>
      <c r="B49" s="95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90"/>
      <c r="O49" s="91"/>
    </row>
    <row r="50" spans="1:15" x14ac:dyDescent="0.25">
      <c r="A50" s="13">
        <v>25</v>
      </c>
      <c r="B50" s="96"/>
      <c r="C50" s="92">
        <v>180</v>
      </c>
      <c r="D50" s="92">
        <v>0</v>
      </c>
      <c r="E50" s="92" t="s">
        <v>62</v>
      </c>
      <c r="F50" s="92">
        <v>527</v>
      </c>
      <c r="G50" s="92">
        <v>1</v>
      </c>
      <c r="H50" s="92" t="s">
        <v>27</v>
      </c>
      <c r="I50" s="92" t="s">
        <v>27</v>
      </c>
      <c r="J50" s="92" t="s">
        <v>27</v>
      </c>
      <c r="K50" s="92" t="s">
        <v>94</v>
      </c>
      <c r="L50" s="92" t="s">
        <v>137</v>
      </c>
      <c r="M50" s="92" t="s">
        <v>36</v>
      </c>
      <c r="N50" s="93" t="s">
        <v>27</v>
      </c>
      <c r="O50" s="94" t="s">
        <v>138</v>
      </c>
    </row>
    <row r="51" spans="1:15" x14ac:dyDescent="0.25">
      <c r="A51" s="12" t="s">
        <v>136</v>
      </c>
      <c r="B51" s="96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3"/>
      <c r="O51" s="94"/>
    </row>
    <row r="52" spans="1:15" x14ac:dyDescent="0.25">
      <c r="A52" s="15">
        <v>26</v>
      </c>
      <c r="B52" s="95"/>
      <c r="C52" s="89">
        <v>184</v>
      </c>
      <c r="D52" s="89">
        <v>69</v>
      </c>
      <c r="E52" s="89">
        <v>8</v>
      </c>
      <c r="F52" s="89">
        <v>658</v>
      </c>
      <c r="G52" s="89" t="s">
        <v>27</v>
      </c>
      <c r="H52" s="89">
        <v>2</v>
      </c>
      <c r="I52" s="89" t="s">
        <v>27</v>
      </c>
      <c r="J52" s="89" t="s">
        <v>27</v>
      </c>
      <c r="K52" s="89">
        <v>2</v>
      </c>
      <c r="L52" s="89" t="s">
        <v>63</v>
      </c>
      <c r="M52" s="89" t="s">
        <v>32</v>
      </c>
      <c r="N52" s="90" t="s">
        <v>27</v>
      </c>
      <c r="O52" s="91" t="s">
        <v>64</v>
      </c>
    </row>
    <row r="53" spans="1:15" x14ac:dyDescent="0.25">
      <c r="A53" s="14" t="s">
        <v>139</v>
      </c>
      <c r="B53" s="9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90"/>
      <c r="O53" s="91"/>
    </row>
    <row r="54" spans="1:15" x14ac:dyDescent="0.25">
      <c r="A54" s="13">
        <v>27</v>
      </c>
      <c r="B54" s="96"/>
      <c r="C54" s="92">
        <v>192</v>
      </c>
      <c r="D54" s="92">
        <v>80</v>
      </c>
      <c r="E54" s="92">
        <v>9</v>
      </c>
      <c r="F54" s="92">
        <v>810</v>
      </c>
      <c r="G54" s="92" t="s">
        <v>27</v>
      </c>
      <c r="H54" s="92" t="s">
        <v>27</v>
      </c>
      <c r="I54" s="92" t="s">
        <v>27</v>
      </c>
      <c r="J54" s="92" t="s">
        <v>27</v>
      </c>
      <c r="K54" s="92" t="s">
        <v>27</v>
      </c>
      <c r="L54" s="92" t="s">
        <v>141</v>
      </c>
      <c r="M54" s="92" t="s">
        <v>31</v>
      </c>
      <c r="N54" s="93" t="s">
        <v>27</v>
      </c>
      <c r="O54" s="94" t="s">
        <v>142</v>
      </c>
    </row>
    <row r="55" spans="1:15" x14ac:dyDescent="0.25">
      <c r="A55" s="12" t="s">
        <v>140</v>
      </c>
      <c r="B55" s="96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3"/>
      <c r="O55" s="94"/>
    </row>
    <row r="56" spans="1:15" x14ac:dyDescent="0.25">
      <c r="A56" s="15">
        <v>28</v>
      </c>
      <c r="B56" s="95"/>
      <c r="C56" s="89">
        <v>188</v>
      </c>
      <c r="D56" s="89">
        <v>84</v>
      </c>
      <c r="E56" s="89">
        <v>5</v>
      </c>
      <c r="F56" s="89">
        <v>349</v>
      </c>
      <c r="G56" s="89" t="s">
        <v>27</v>
      </c>
      <c r="H56" s="89" t="s">
        <v>27</v>
      </c>
      <c r="I56" s="89">
        <v>1</v>
      </c>
      <c r="J56" s="89" t="s">
        <v>27</v>
      </c>
      <c r="K56" s="89" t="s">
        <v>32</v>
      </c>
      <c r="L56" s="89" t="s">
        <v>144</v>
      </c>
      <c r="M56" s="89">
        <v>1</v>
      </c>
      <c r="N56" s="90" t="s">
        <v>27</v>
      </c>
      <c r="O56" s="91" t="s">
        <v>145</v>
      </c>
    </row>
    <row r="57" spans="1:15" x14ac:dyDescent="0.25">
      <c r="A57" s="14" t="s">
        <v>143</v>
      </c>
      <c r="B57" s="95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90"/>
      <c r="O57" s="91"/>
    </row>
    <row r="58" spans="1:15" x14ac:dyDescent="0.25">
      <c r="A58" s="13">
        <v>29</v>
      </c>
      <c r="B58" s="96"/>
      <c r="C58" s="92">
        <v>180</v>
      </c>
      <c r="D58" s="92">
        <v>78</v>
      </c>
      <c r="E58" s="92">
        <v>6</v>
      </c>
      <c r="F58" s="92">
        <v>460</v>
      </c>
      <c r="G58" s="92" t="s">
        <v>27</v>
      </c>
      <c r="H58" s="92">
        <v>1</v>
      </c>
      <c r="I58" s="92" t="s">
        <v>27</v>
      </c>
      <c r="J58" s="92">
        <v>1</v>
      </c>
      <c r="K58" s="92" t="s">
        <v>37</v>
      </c>
      <c r="L58" s="92" t="s">
        <v>147</v>
      </c>
      <c r="M58" s="92" t="s">
        <v>41</v>
      </c>
      <c r="N58" s="93" t="s">
        <v>27</v>
      </c>
      <c r="O58" s="94" t="s">
        <v>145</v>
      </c>
    </row>
    <row r="59" spans="1:15" x14ac:dyDescent="0.25">
      <c r="A59" s="12" t="s">
        <v>146</v>
      </c>
      <c r="B59" s="96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3"/>
      <c r="O59" s="94"/>
    </row>
    <row r="60" spans="1:15" x14ac:dyDescent="0.25">
      <c r="A60" s="15">
        <v>30</v>
      </c>
      <c r="B60" s="95"/>
      <c r="C60" s="89">
        <v>185</v>
      </c>
      <c r="D60" s="89">
        <v>75</v>
      </c>
      <c r="E60" s="89" t="s">
        <v>42</v>
      </c>
      <c r="F60" s="89">
        <v>23</v>
      </c>
      <c r="G60" s="89" t="s">
        <v>27</v>
      </c>
      <c r="H60" s="89" t="s">
        <v>27</v>
      </c>
      <c r="I60" s="89" t="s">
        <v>27</v>
      </c>
      <c r="J60" s="89" t="s">
        <v>27</v>
      </c>
      <c r="K60" s="89" t="s">
        <v>27</v>
      </c>
      <c r="L60" s="89" t="s">
        <v>149</v>
      </c>
      <c r="M60" s="89" t="s">
        <v>27</v>
      </c>
      <c r="N60" s="90" t="s">
        <v>27</v>
      </c>
      <c r="O60" s="91" t="s">
        <v>145</v>
      </c>
    </row>
    <row r="61" spans="1:15" x14ac:dyDescent="0.25">
      <c r="A61" s="14" t="s">
        <v>148</v>
      </c>
      <c r="B61" s="95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90"/>
      <c r="O61" s="91"/>
    </row>
    <row r="62" spans="1:15" x14ac:dyDescent="0.25">
      <c r="A62" s="13">
        <v>31</v>
      </c>
      <c r="B62" s="96"/>
      <c r="C62" s="92">
        <v>187</v>
      </c>
      <c r="D62" s="92">
        <v>80</v>
      </c>
      <c r="E62" s="92" t="s">
        <v>50</v>
      </c>
      <c r="F62" s="92">
        <v>192</v>
      </c>
      <c r="G62" s="92" t="s">
        <v>27</v>
      </c>
      <c r="H62" s="92">
        <v>1</v>
      </c>
      <c r="I62" s="92" t="s">
        <v>27</v>
      </c>
      <c r="J62" s="92" t="s">
        <v>27</v>
      </c>
      <c r="K62" s="92">
        <v>1</v>
      </c>
      <c r="L62" s="92" t="s">
        <v>151</v>
      </c>
      <c r="M62" s="92" t="s">
        <v>36</v>
      </c>
      <c r="N62" s="93" t="s">
        <v>27</v>
      </c>
      <c r="O62" s="94" t="s">
        <v>65</v>
      </c>
    </row>
    <row r="63" spans="1:15" x14ac:dyDescent="0.25">
      <c r="A63" s="12" t="s">
        <v>150</v>
      </c>
      <c r="B63" s="96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3"/>
      <c r="O63" s="94"/>
    </row>
    <row r="64" spans="1:15" x14ac:dyDescent="0.25">
      <c r="A64" s="15">
        <v>32</v>
      </c>
      <c r="B64" s="95"/>
      <c r="C64" s="89">
        <v>193</v>
      </c>
      <c r="D64" s="89">
        <v>82</v>
      </c>
      <c r="E64" s="89">
        <v>5</v>
      </c>
      <c r="F64" s="89">
        <v>414</v>
      </c>
      <c r="G64" s="89" t="s">
        <v>27</v>
      </c>
      <c r="H64" s="89" t="s">
        <v>27</v>
      </c>
      <c r="I64" s="89">
        <v>2</v>
      </c>
      <c r="J64" s="89" t="s">
        <v>27</v>
      </c>
      <c r="K64" s="89" t="s">
        <v>29</v>
      </c>
      <c r="L64" s="89" t="s">
        <v>153</v>
      </c>
      <c r="M64" s="89" t="s">
        <v>30</v>
      </c>
      <c r="N64" s="90" t="s">
        <v>27</v>
      </c>
      <c r="O64" s="91" t="s">
        <v>65</v>
      </c>
    </row>
    <row r="65" spans="1:15" x14ac:dyDescent="0.25">
      <c r="A65" s="14" t="s">
        <v>152</v>
      </c>
      <c r="B65" s="95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90"/>
      <c r="O65" s="91"/>
    </row>
    <row r="66" spans="1:15" x14ac:dyDescent="0.25">
      <c r="A66" s="13">
        <v>33</v>
      </c>
      <c r="B66" s="96"/>
      <c r="C66" s="92">
        <v>188</v>
      </c>
      <c r="D66" s="92">
        <v>82</v>
      </c>
      <c r="E66" s="92">
        <v>9</v>
      </c>
      <c r="F66" s="92">
        <v>810</v>
      </c>
      <c r="G66" s="92" t="s">
        <v>27</v>
      </c>
      <c r="H66" s="92" t="s">
        <v>27</v>
      </c>
      <c r="I66" s="92">
        <v>4</v>
      </c>
      <c r="J66" s="92" t="s">
        <v>27</v>
      </c>
      <c r="K66" s="92" t="s">
        <v>29</v>
      </c>
      <c r="L66" s="92" t="s">
        <v>66</v>
      </c>
      <c r="M66" s="92" t="s">
        <v>94</v>
      </c>
      <c r="N66" s="93" t="s">
        <v>27</v>
      </c>
      <c r="O66" s="94" t="s">
        <v>155</v>
      </c>
    </row>
    <row r="67" spans="1:15" x14ac:dyDescent="0.25">
      <c r="A67" s="12" t="s">
        <v>154</v>
      </c>
      <c r="B67" s="96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3"/>
      <c r="O67" s="94"/>
    </row>
    <row r="68" spans="1:15" x14ac:dyDescent="0.25">
      <c r="A68" s="15">
        <v>34</v>
      </c>
      <c r="B68" s="95"/>
      <c r="C68" s="89">
        <v>193</v>
      </c>
      <c r="D68" s="89">
        <v>0</v>
      </c>
      <c r="E68" s="89" t="s">
        <v>157</v>
      </c>
      <c r="F68" s="89">
        <v>100</v>
      </c>
      <c r="G68" s="89" t="s">
        <v>27</v>
      </c>
      <c r="H68" s="89">
        <v>1</v>
      </c>
      <c r="I68" s="89" t="s">
        <v>27</v>
      </c>
      <c r="J68" s="89" t="s">
        <v>27</v>
      </c>
      <c r="K68" s="89" t="s">
        <v>37</v>
      </c>
      <c r="L68" s="89" t="s">
        <v>158</v>
      </c>
      <c r="M68" s="89" t="s">
        <v>34</v>
      </c>
      <c r="N68" s="90" t="s">
        <v>27</v>
      </c>
      <c r="O68" s="91" t="s">
        <v>159</v>
      </c>
    </row>
    <row r="69" spans="1:15" x14ac:dyDescent="0.25">
      <c r="A69" s="14" t="s">
        <v>156</v>
      </c>
      <c r="B69" s="95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90"/>
      <c r="O69" s="91"/>
    </row>
    <row r="70" spans="1:15" x14ac:dyDescent="0.25">
      <c r="A70" s="13">
        <v>35</v>
      </c>
      <c r="B70" s="96"/>
      <c r="C70" s="92">
        <v>192</v>
      </c>
      <c r="D70" s="92">
        <v>82</v>
      </c>
      <c r="E70" s="92">
        <v>2</v>
      </c>
      <c r="F70" s="92">
        <v>180</v>
      </c>
      <c r="G70" s="92" t="s">
        <v>27</v>
      </c>
      <c r="H70" s="92" t="s">
        <v>27</v>
      </c>
      <c r="I70" s="92" t="s">
        <v>27</v>
      </c>
      <c r="J70" s="92" t="s">
        <v>27</v>
      </c>
      <c r="K70" s="92" t="s">
        <v>27</v>
      </c>
      <c r="L70" s="92" t="s">
        <v>161</v>
      </c>
      <c r="M70" s="92" t="s">
        <v>27</v>
      </c>
      <c r="N70" s="93" t="s">
        <v>27</v>
      </c>
      <c r="O70" s="94" t="s">
        <v>162</v>
      </c>
    </row>
    <row r="71" spans="1:15" x14ac:dyDescent="0.25">
      <c r="A71" s="12" t="s">
        <v>160</v>
      </c>
      <c r="B71" s="96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3"/>
      <c r="O71" s="94"/>
    </row>
    <row r="72" spans="1:15" x14ac:dyDescent="0.25">
      <c r="A72" s="15">
        <v>36</v>
      </c>
      <c r="B72" s="95"/>
      <c r="C72" s="89">
        <v>187</v>
      </c>
      <c r="D72" s="89">
        <v>80</v>
      </c>
      <c r="E72" s="89" t="s">
        <v>134</v>
      </c>
      <c r="F72" s="89">
        <v>302</v>
      </c>
      <c r="G72" s="89" t="s">
        <v>27</v>
      </c>
      <c r="H72" s="89" t="s">
        <v>27</v>
      </c>
      <c r="I72" s="89">
        <v>2</v>
      </c>
      <c r="J72" s="89" t="s">
        <v>27</v>
      </c>
      <c r="K72" s="89" t="s">
        <v>32</v>
      </c>
      <c r="L72" s="89" t="s">
        <v>164</v>
      </c>
      <c r="M72" s="89">
        <v>1</v>
      </c>
      <c r="N72" s="90" t="s">
        <v>27</v>
      </c>
      <c r="O72" s="91" t="s">
        <v>165</v>
      </c>
    </row>
    <row r="73" spans="1:15" x14ac:dyDescent="0.25">
      <c r="A73" s="14" t="s">
        <v>163</v>
      </c>
      <c r="B73" s="95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90"/>
      <c r="O73" s="91"/>
    </row>
    <row r="74" spans="1:15" x14ac:dyDescent="0.25">
      <c r="A74" s="13">
        <v>37</v>
      </c>
      <c r="B74" s="96"/>
      <c r="C74" s="92">
        <v>189</v>
      </c>
      <c r="D74" s="92">
        <v>88</v>
      </c>
      <c r="E74" s="92">
        <v>7</v>
      </c>
      <c r="F74" s="92">
        <v>630</v>
      </c>
      <c r="G74" s="92" t="s">
        <v>27</v>
      </c>
      <c r="H74" s="92" t="s">
        <v>27</v>
      </c>
      <c r="I74" s="92" t="s">
        <v>27</v>
      </c>
      <c r="J74" s="92" t="s">
        <v>27</v>
      </c>
      <c r="K74" s="92" t="s">
        <v>27</v>
      </c>
      <c r="L74" s="92" t="s">
        <v>167</v>
      </c>
      <c r="M74" s="92" t="s">
        <v>28</v>
      </c>
      <c r="N74" s="93" t="s">
        <v>27</v>
      </c>
      <c r="O74" s="94" t="s">
        <v>48</v>
      </c>
    </row>
    <row r="75" spans="1:15" x14ac:dyDescent="0.25">
      <c r="A75" s="12" t="s">
        <v>166</v>
      </c>
      <c r="B75" s="96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3"/>
      <c r="O75" s="94"/>
    </row>
    <row r="76" spans="1:15" x14ac:dyDescent="0.25">
      <c r="A76" s="15">
        <v>38</v>
      </c>
      <c r="B76" s="95"/>
      <c r="C76" s="89">
        <v>186</v>
      </c>
      <c r="D76" s="89">
        <v>74</v>
      </c>
      <c r="E76" s="89" t="s">
        <v>40</v>
      </c>
      <c r="F76" s="89">
        <v>118</v>
      </c>
      <c r="G76" s="89" t="s">
        <v>27</v>
      </c>
      <c r="H76" s="89" t="s">
        <v>27</v>
      </c>
      <c r="I76" s="89" t="s">
        <v>27</v>
      </c>
      <c r="J76" s="89" t="s">
        <v>27</v>
      </c>
      <c r="K76" s="89" t="s">
        <v>27</v>
      </c>
      <c r="L76" s="89" t="s">
        <v>169</v>
      </c>
      <c r="M76" s="89" t="s">
        <v>27</v>
      </c>
      <c r="N76" s="90" t="s">
        <v>27</v>
      </c>
      <c r="O76" s="91" t="s">
        <v>170</v>
      </c>
    </row>
    <row r="77" spans="1:15" x14ac:dyDescent="0.25">
      <c r="A77" s="14" t="s">
        <v>168</v>
      </c>
      <c r="B77" s="95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90"/>
      <c r="O77" s="91"/>
    </row>
    <row r="78" spans="1:15" x14ac:dyDescent="0.25">
      <c r="A78" s="13">
        <v>39</v>
      </c>
      <c r="B78" s="96"/>
      <c r="C78" s="92">
        <v>182</v>
      </c>
      <c r="D78" s="92">
        <v>76</v>
      </c>
      <c r="E78" s="92" t="s">
        <v>172</v>
      </c>
      <c r="F78" s="92">
        <v>169</v>
      </c>
      <c r="G78" s="92" t="s">
        <v>27</v>
      </c>
      <c r="H78" s="92" t="s">
        <v>27</v>
      </c>
      <c r="I78" s="92">
        <v>1</v>
      </c>
      <c r="J78" s="92" t="s">
        <v>27</v>
      </c>
      <c r="K78" s="92">
        <v>1</v>
      </c>
      <c r="L78" s="92" t="s">
        <v>173</v>
      </c>
      <c r="M78" s="92" t="s">
        <v>30</v>
      </c>
      <c r="N78" s="93" t="s">
        <v>27</v>
      </c>
      <c r="O78" s="94" t="s">
        <v>174</v>
      </c>
    </row>
    <row r="79" spans="1:15" x14ac:dyDescent="0.25">
      <c r="A79" s="12" t="s">
        <v>171</v>
      </c>
      <c r="B79" s="96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3"/>
      <c r="O79" s="94"/>
    </row>
    <row r="80" spans="1:15" x14ac:dyDescent="0.25">
      <c r="A80" s="15">
        <v>40</v>
      </c>
      <c r="B80" s="95"/>
      <c r="C80" s="89">
        <v>184</v>
      </c>
      <c r="D80" s="89">
        <v>75</v>
      </c>
      <c r="E80" s="89" t="s">
        <v>176</v>
      </c>
      <c r="F80" s="89">
        <v>402</v>
      </c>
      <c r="G80" s="89" t="s">
        <v>27</v>
      </c>
      <c r="H80" s="89">
        <v>1</v>
      </c>
      <c r="I80" s="89">
        <v>1</v>
      </c>
      <c r="J80" s="89" t="s">
        <v>27</v>
      </c>
      <c r="K80" s="89" t="s">
        <v>29</v>
      </c>
      <c r="L80" s="89" t="s">
        <v>67</v>
      </c>
      <c r="M80" s="89" t="s">
        <v>29</v>
      </c>
      <c r="N80" s="90" t="s">
        <v>27</v>
      </c>
      <c r="O80" s="91" t="s">
        <v>49</v>
      </c>
    </row>
    <row r="81" spans="1:15" x14ac:dyDescent="0.25">
      <c r="A81" s="14" t="s">
        <v>175</v>
      </c>
      <c r="B81" s="95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90"/>
      <c r="O81" s="91"/>
    </row>
    <row r="82" spans="1:15" x14ac:dyDescent="0.25">
      <c r="A82" s="13">
        <v>41</v>
      </c>
      <c r="B82" s="96"/>
      <c r="C82" s="92">
        <v>0</v>
      </c>
      <c r="D82" s="92">
        <v>0</v>
      </c>
      <c r="E82" s="92" t="s">
        <v>178</v>
      </c>
      <c r="F82" s="92">
        <v>102</v>
      </c>
      <c r="G82" s="92" t="s">
        <v>27</v>
      </c>
      <c r="H82" s="92" t="s">
        <v>27</v>
      </c>
      <c r="I82" s="92" t="s">
        <v>27</v>
      </c>
      <c r="J82" s="92" t="s">
        <v>27</v>
      </c>
      <c r="K82" s="92" t="s">
        <v>68</v>
      </c>
      <c r="L82" s="92" t="s">
        <v>179</v>
      </c>
      <c r="M82" s="92" t="s">
        <v>34</v>
      </c>
      <c r="N82" s="93" t="s">
        <v>27</v>
      </c>
      <c r="O82" s="94" t="s">
        <v>180</v>
      </c>
    </row>
    <row r="83" spans="1:15" x14ac:dyDescent="0.25">
      <c r="A83" s="12" t="s">
        <v>177</v>
      </c>
      <c r="B83" s="96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3"/>
      <c r="O83" s="94"/>
    </row>
    <row r="84" spans="1:15" x14ac:dyDescent="0.25">
      <c r="A84" s="15">
        <v>42</v>
      </c>
      <c r="B84" s="95"/>
      <c r="C84" s="89">
        <v>178</v>
      </c>
      <c r="D84" s="89">
        <v>0</v>
      </c>
      <c r="E84" s="89" t="s">
        <v>103</v>
      </c>
      <c r="F84" s="89">
        <v>161</v>
      </c>
      <c r="G84" s="89" t="s">
        <v>27</v>
      </c>
      <c r="H84" s="89" t="s">
        <v>27</v>
      </c>
      <c r="I84" s="89" t="s">
        <v>27</v>
      </c>
      <c r="J84" s="89" t="s">
        <v>27</v>
      </c>
      <c r="K84" s="89" t="s">
        <v>68</v>
      </c>
      <c r="L84" s="89" t="s">
        <v>182</v>
      </c>
      <c r="M84" s="89">
        <v>1</v>
      </c>
      <c r="N84" s="90" t="s">
        <v>27</v>
      </c>
      <c r="O84" s="91" t="s">
        <v>180</v>
      </c>
    </row>
    <row r="85" spans="1:15" x14ac:dyDescent="0.25">
      <c r="A85" s="14" t="s">
        <v>181</v>
      </c>
      <c r="B85" s="95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90"/>
      <c r="O85" s="91"/>
    </row>
    <row r="86" spans="1:15" x14ac:dyDescent="0.25">
      <c r="A86" s="13">
        <v>43</v>
      </c>
      <c r="B86" s="96"/>
      <c r="C86" s="92">
        <v>188</v>
      </c>
      <c r="D86" s="92">
        <v>77</v>
      </c>
      <c r="E86" s="92" t="s">
        <v>184</v>
      </c>
      <c r="F86" s="92">
        <v>197</v>
      </c>
      <c r="G86" s="92" t="s">
        <v>27</v>
      </c>
      <c r="H86" s="92" t="s">
        <v>27</v>
      </c>
      <c r="I86" s="92" t="s">
        <v>27</v>
      </c>
      <c r="J86" s="92" t="s">
        <v>27</v>
      </c>
      <c r="K86" s="92" t="s">
        <v>37</v>
      </c>
      <c r="L86" s="92" t="s">
        <v>185</v>
      </c>
      <c r="M86" s="92">
        <v>1</v>
      </c>
      <c r="N86" s="93" t="s">
        <v>27</v>
      </c>
      <c r="O86" s="94" t="s">
        <v>180</v>
      </c>
    </row>
    <row r="87" spans="1:15" x14ac:dyDescent="0.25">
      <c r="A87" s="12" t="s">
        <v>183</v>
      </c>
      <c r="B87" s="96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3"/>
      <c r="O87" s="94"/>
    </row>
    <row r="88" spans="1:15" x14ac:dyDescent="0.25">
      <c r="A88" s="15">
        <v>44</v>
      </c>
      <c r="B88" s="95"/>
      <c r="C88" s="89">
        <v>188</v>
      </c>
      <c r="D88" s="89">
        <v>80</v>
      </c>
      <c r="E88" s="89" t="s">
        <v>69</v>
      </c>
      <c r="F88" s="89">
        <v>261</v>
      </c>
      <c r="G88" s="89" t="s">
        <v>27</v>
      </c>
      <c r="H88" s="89" t="s">
        <v>27</v>
      </c>
      <c r="I88" s="89">
        <v>1</v>
      </c>
      <c r="J88" s="89" t="s">
        <v>27</v>
      </c>
      <c r="K88" s="89" t="s">
        <v>47</v>
      </c>
      <c r="L88" s="89" t="s">
        <v>187</v>
      </c>
      <c r="M88" s="89" t="s">
        <v>29</v>
      </c>
      <c r="N88" s="90" t="s">
        <v>27</v>
      </c>
      <c r="O88" s="91" t="s">
        <v>188</v>
      </c>
    </row>
    <row r="89" spans="1:15" x14ac:dyDescent="0.25">
      <c r="A89" s="14" t="s">
        <v>186</v>
      </c>
      <c r="B89" s="95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90"/>
      <c r="O89" s="91"/>
    </row>
    <row r="90" spans="1:15" x14ac:dyDescent="0.25">
      <c r="A90" s="13">
        <v>45</v>
      </c>
      <c r="B90" s="96"/>
      <c r="C90" s="92">
        <v>185</v>
      </c>
      <c r="D90" s="92">
        <v>82</v>
      </c>
      <c r="E90" s="92" t="s">
        <v>69</v>
      </c>
      <c r="F90" s="92">
        <v>245</v>
      </c>
      <c r="G90" s="92" t="s">
        <v>27</v>
      </c>
      <c r="H90" s="92" t="s">
        <v>27</v>
      </c>
      <c r="I90" s="92">
        <v>1</v>
      </c>
      <c r="J90" s="92" t="s">
        <v>27</v>
      </c>
      <c r="K90" s="92" t="s">
        <v>34</v>
      </c>
      <c r="L90" s="92" t="s">
        <v>104</v>
      </c>
      <c r="M90" s="92" t="s">
        <v>34</v>
      </c>
      <c r="N90" s="93" t="s">
        <v>27</v>
      </c>
      <c r="O90" s="94" t="s">
        <v>51</v>
      </c>
    </row>
    <row r="91" spans="1:15" x14ac:dyDescent="0.25">
      <c r="A91" s="12" t="s">
        <v>189</v>
      </c>
      <c r="B91" s="96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3"/>
      <c r="O91" s="94"/>
    </row>
    <row r="92" spans="1:15" x14ac:dyDescent="0.25">
      <c r="A92" s="15">
        <v>46</v>
      </c>
      <c r="B92" s="95"/>
      <c r="C92" s="89">
        <v>178</v>
      </c>
      <c r="D92" s="89">
        <v>74</v>
      </c>
      <c r="E92" s="89" t="s">
        <v>184</v>
      </c>
      <c r="F92" s="89">
        <v>180</v>
      </c>
      <c r="G92" s="89" t="s">
        <v>27</v>
      </c>
      <c r="H92" s="89" t="s">
        <v>27</v>
      </c>
      <c r="I92" s="89">
        <v>1</v>
      </c>
      <c r="J92" s="89" t="s">
        <v>27</v>
      </c>
      <c r="K92" s="89" t="s">
        <v>34</v>
      </c>
      <c r="L92" s="89" t="s">
        <v>191</v>
      </c>
      <c r="M92" s="89" t="s">
        <v>37</v>
      </c>
      <c r="N92" s="90" t="s">
        <v>27</v>
      </c>
      <c r="O92" s="91" t="s">
        <v>192</v>
      </c>
    </row>
    <row r="93" spans="1:15" x14ac:dyDescent="0.25">
      <c r="A93" s="14" t="s">
        <v>190</v>
      </c>
      <c r="B93" s="95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90"/>
      <c r="O93" s="91"/>
    </row>
    <row r="94" spans="1:15" x14ac:dyDescent="0.25">
      <c r="A94" s="13">
        <v>47</v>
      </c>
      <c r="B94" s="96"/>
      <c r="C94" s="92">
        <v>188</v>
      </c>
      <c r="D94" s="92">
        <v>73</v>
      </c>
      <c r="E94" s="92" t="s">
        <v>42</v>
      </c>
      <c r="F94" s="92">
        <v>45</v>
      </c>
      <c r="G94" s="92" t="s">
        <v>27</v>
      </c>
      <c r="H94" s="92" t="s">
        <v>27</v>
      </c>
      <c r="I94" s="92" t="s">
        <v>27</v>
      </c>
      <c r="J94" s="92" t="s">
        <v>27</v>
      </c>
      <c r="K94" s="92" t="s">
        <v>27</v>
      </c>
      <c r="L94" s="92">
        <v>30</v>
      </c>
      <c r="M94" s="92">
        <v>3</v>
      </c>
      <c r="N94" s="93" t="s">
        <v>27</v>
      </c>
      <c r="O94" s="94" t="s">
        <v>192</v>
      </c>
    </row>
    <row r="95" spans="1:15" x14ac:dyDescent="0.25">
      <c r="A95" s="12" t="s">
        <v>193</v>
      </c>
      <c r="B95" s="96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3"/>
      <c r="O95" s="94"/>
    </row>
    <row r="96" spans="1:15" x14ac:dyDescent="0.25">
      <c r="A96" s="15">
        <v>48</v>
      </c>
      <c r="B96" s="95"/>
      <c r="C96" s="89">
        <v>181</v>
      </c>
      <c r="D96" s="89">
        <v>80</v>
      </c>
      <c r="E96" s="89">
        <v>5</v>
      </c>
      <c r="F96" s="89">
        <v>253</v>
      </c>
      <c r="G96" s="89" t="s">
        <v>27</v>
      </c>
      <c r="H96" s="89" t="s">
        <v>27</v>
      </c>
      <c r="I96" s="89">
        <v>2</v>
      </c>
      <c r="J96" s="89" t="s">
        <v>27</v>
      </c>
      <c r="K96" s="89" t="s">
        <v>27</v>
      </c>
      <c r="L96" s="89" t="s">
        <v>195</v>
      </c>
      <c r="M96" s="89" t="s">
        <v>36</v>
      </c>
      <c r="N96" s="90" t="s">
        <v>27</v>
      </c>
      <c r="O96" s="91" t="s">
        <v>196</v>
      </c>
    </row>
    <row r="97" spans="1:15" x14ac:dyDescent="0.25">
      <c r="A97" s="14" t="s">
        <v>194</v>
      </c>
      <c r="B97" s="95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90"/>
      <c r="O97" s="91"/>
    </row>
    <row r="98" spans="1:15" x14ac:dyDescent="0.25">
      <c r="A98" s="13">
        <v>49</v>
      </c>
      <c r="B98" s="96"/>
      <c r="C98" s="92">
        <v>192</v>
      </c>
      <c r="D98" s="92">
        <v>78</v>
      </c>
      <c r="E98" s="92">
        <v>3</v>
      </c>
      <c r="F98" s="92">
        <v>203</v>
      </c>
      <c r="G98" s="92" t="s">
        <v>27</v>
      </c>
      <c r="H98" s="92" t="s">
        <v>27</v>
      </c>
      <c r="I98" s="92">
        <v>1</v>
      </c>
      <c r="J98" s="92" t="s">
        <v>27</v>
      </c>
      <c r="K98" s="92" t="s">
        <v>27</v>
      </c>
      <c r="L98" s="92" t="s">
        <v>198</v>
      </c>
      <c r="M98" s="92" t="s">
        <v>47</v>
      </c>
      <c r="N98" s="93" t="s">
        <v>27</v>
      </c>
      <c r="O98" s="94" t="s">
        <v>199</v>
      </c>
    </row>
    <row r="99" spans="1:15" x14ac:dyDescent="0.25">
      <c r="A99" s="12" t="s">
        <v>197</v>
      </c>
      <c r="B99" s="96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3"/>
      <c r="O99" s="94"/>
    </row>
    <row r="100" spans="1:15" x14ac:dyDescent="0.25">
      <c r="A100" s="15">
        <v>50</v>
      </c>
      <c r="B100" s="95"/>
      <c r="C100" s="89">
        <v>185</v>
      </c>
      <c r="D100" s="89">
        <v>78</v>
      </c>
      <c r="E100" s="89" t="s">
        <v>201</v>
      </c>
      <c r="F100" s="89">
        <v>165</v>
      </c>
      <c r="G100" s="89" t="s">
        <v>27</v>
      </c>
      <c r="H100" s="89" t="s">
        <v>27</v>
      </c>
      <c r="I100" s="89">
        <v>3</v>
      </c>
      <c r="J100" s="89" t="s">
        <v>27</v>
      </c>
      <c r="K100" s="89" t="s">
        <v>31</v>
      </c>
      <c r="L100" s="89" t="s">
        <v>202</v>
      </c>
      <c r="M100" s="89" t="s">
        <v>27</v>
      </c>
      <c r="N100" s="90" t="s">
        <v>27</v>
      </c>
      <c r="O100" s="91" t="s">
        <v>199</v>
      </c>
    </row>
    <row r="101" spans="1:15" x14ac:dyDescent="0.25">
      <c r="A101" s="14" t="s">
        <v>200</v>
      </c>
      <c r="B101" s="95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90"/>
      <c r="O101" s="91"/>
    </row>
    <row r="102" spans="1:15" x14ac:dyDescent="0.25">
      <c r="A102" s="16">
        <v>51</v>
      </c>
      <c r="B102" s="100"/>
      <c r="C102" s="101">
        <v>187</v>
      </c>
      <c r="D102" s="101">
        <v>81</v>
      </c>
      <c r="E102" s="101" t="s">
        <v>42</v>
      </c>
      <c r="F102" s="101">
        <v>4</v>
      </c>
      <c r="G102" s="101" t="s">
        <v>27</v>
      </c>
      <c r="H102" s="101" t="s">
        <v>27</v>
      </c>
      <c r="I102" s="101" t="s">
        <v>27</v>
      </c>
      <c r="J102" s="101" t="s">
        <v>27</v>
      </c>
      <c r="K102" s="101" t="s">
        <v>27</v>
      </c>
      <c r="L102" s="101">
        <v>100</v>
      </c>
      <c r="M102" s="101" t="s">
        <v>27</v>
      </c>
      <c r="N102" s="102" t="s">
        <v>27</v>
      </c>
      <c r="O102" s="99" t="s">
        <v>204</v>
      </c>
    </row>
    <row r="103" spans="1:15" x14ac:dyDescent="0.25">
      <c r="A103" s="26" t="s">
        <v>203</v>
      </c>
      <c r="B103" s="100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2"/>
      <c r="O103" s="99"/>
    </row>
    <row r="104" spans="1:15" x14ac:dyDescent="0.25">
      <c r="A104" s="15">
        <v>52</v>
      </c>
      <c r="B104" s="95"/>
      <c r="C104" s="89">
        <v>0</v>
      </c>
      <c r="D104" s="89">
        <v>0</v>
      </c>
      <c r="E104" s="89" t="s">
        <v>42</v>
      </c>
      <c r="F104" s="89">
        <v>31</v>
      </c>
      <c r="G104" s="89" t="s">
        <v>27</v>
      </c>
      <c r="H104" s="89" t="s">
        <v>27</v>
      </c>
      <c r="I104" s="89" t="s">
        <v>27</v>
      </c>
      <c r="J104" s="89" t="s">
        <v>27</v>
      </c>
      <c r="K104" s="89" t="s">
        <v>27</v>
      </c>
      <c r="L104" s="89">
        <v>50</v>
      </c>
      <c r="M104" s="89" t="s">
        <v>27</v>
      </c>
      <c r="N104" s="90" t="s">
        <v>27</v>
      </c>
      <c r="O104" s="91" t="s">
        <v>206</v>
      </c>
    </row>
    <row r="105" spans="1:15" x14ac:dyDescent="0.25">
      <c r="A105" s="14" t="s">
        <v>205</v>
      </c>
      <c r="B105" s="95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90"/>
      <c r="O105" s="91"/>
    </row>
    <row r="106" spans="1:15" x14ac:dyDescent="0.25">
      <c r="A106" s="13">
        <v>53</v>
      </c>
      <c r="B106" s="96"/>
      <c r="C106" s="98">
        <v>184</v>
      </c>
      <c r="D106" s="98">
        <v>80</v>
      </c>
      <c r="E106" s="98" t="s">
        <v>43</v>
      </c>
      <c r="F106" s="98">
        <v>52</v>
      </c>
      <c r="G106" s="98" t="s">
        <v>27</v>
      </c>
      <c r="H106" s="98" t="s">
        <v>27</v>
      </c>
      <c r="I106" s="98" t="s">
        <v>27</v>
      </c>
      <c r="J106" s="98" t="s">
        <v>27</v>
      </c>
      <c r="K106" s="98" t="s">
        <v>34</v>
      </c>
      <c r="L106" s="98" t="s">
        <v>208</v>
      </c>
      <c r="M106" s="98">
        <v>1</v>
      </c>
      <c r="N106" s="97" t="s">
        <v>27</v>
      </c>
      <c r="O106" s="94" t="s">
        <v>209</v>
      </c>
    </row>
    <row r="107" spans="1:15" x14ac:dyDescent="0.25">
      <c r="A107" s="31" t="s">
        <v>207</v>
      </c>
      <c r="B107" s="96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7"/>
      <c r="O107" s="94"/>
    </row>
    <row r="108" spans="1:15" x14ac:dyDescent="0.25">
      <c r="A108" s="15">
        <v>54</v>
      </c>
      <c r="B108" s="95"/>
      <c r="C108" s="89">
        <v>191</v>
      </c>
      <c r="D108" s="89">
        <v>85</v>
      </c>
      <c r="E108" s="89" t="s">
        <v>42</v>
      </c>
      <c r="F108" s="89">
        <v>36</v>
      </c>
      <c r="G108" s="89" t="s">
        <v>27</v>
      </c>
      <c r="H108" s="89" t="s">
        <v>27</v>
      </c>
      <c r="I108" s="89" t="s">
        <v>27</v>
      </c>
      <c r="J108" s="89" t="s">
        <v>27</v>
      </c>
      <c r="K108" s="89" t="s">
        <v>27</v>
      </c>
      <c r="L108" s="89" t="s">
        <v>179</v>
      </c>
      <c r="M108" s="89" t="s">
        <v>27</v>
      </c>
      <c r="N108" s="90" t="s">
        <v>27</v>
      </c>
      <c r="O108" s="91" t="s">
        <v>211</v>
      </c>
    </row>
    <row r="109" spans="1:15" x14ac:dyDescent="0.25">
      <c r="A109" s="14" t="s">
        <v>210</v>
      </c>
      <c r="B109" s="95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90"/>
      <c r="O109" s="91"/>
    </row>
    <row r="110" spans="1:15" x14ac:dyDescent="0.25">
      <c r="A110" s="13">
        <v>55</v>
      </c>
      <c r="B110" s="96"/>
      <c r="C110" s="92">
        <v>0</v>
      </c>
      <c r="D110" s="92">
        <v>0</v>
      </c>
      <c r="E110" s="92" t="s">
        <v>42</v>
      </c>
      <c r="F110" s="92">
        <v>45</v>
      </c>
      <c r="G110" s="92" t="s">
        <v>27</v>
      </c>
      <c r="H110" s="92" t="s">
        <v>27</v>
      </c>
      <c r="I110" s="92" t="s">
        <v>27</v>
      </c>
      <c r="J110" s="92" t="s">
        <v>27</v>
      </c>
      <c r="K110" s="92" t="s">
        <v>27</v>
      </c>
      <c r="L110" s="92" t="s">
        <v>213</v>
      </c>
      <c r="M110" s="92" t="s">
        <v>27</v>
      </c>
      <c r="N110" s="93" t="s">
        <v>27</v>
      </c>
      <c r="O110" s="94" t="s">
        <v>214</v>
      </c>
    </row>
    <row r="111" spans="1:15" x14ac:dyDescent="0.25">
      <c r="A111" s="12" t="s">
        <v>212</v>
      </c>
      <c r="B111" s="96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3"/>
      <c r="O111" s="94"/>
    </row>
    <row r="112" spans="1:15" x14ac:dyDescent="0.25">
      <c r="A112" s="15">
        <v>56</v>
      </c>
      <c r="B112" s="95"/>
      <c r="C112" s="114">
        <v>183</v>
      </c>
      <c r="D112" s="114">
        <v>75</v>
      </c>
      <c r="E112" s="114" t="s">
        <v>178</v>
      </c>
      <c r="F112" s="114">
        <v>85</v>
      </c>
      <c r="G112" s="114" t="s">
        <v>27</v>
      </c>
      <c r="H112" s="114" t="s">
        <v>27</v>
      </c>
      <c r="I112" s="114" t="s">
        <v>27</v>
      </c>
      <c r="J112" s="114" t="s">
        <v>27</v>
      </c>
      <c r="K112" s="114" t="s">
        <v>27</v>
      </c>
      <c r="L112" s="114" t="s">
        <v>216</v>
      </c>
      <c r="M112" s="114" t="s">
        <v>34</v>
      </c>
      <c r="N112" s="115" t="s">
        <v>27</v>
      </c>
      <c r="O112" s="91" t="s">
        <v>217</v>
      </c>
    </row>
    <row r="113" spans="1:15" x14ac:dyDescent="0.25">
      <c r="A113" s="113" t="s">
        <v>215</v>
      </c>
      <c r="B113" s="95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5"/>
      <c r="O113" s="91"/>
    </row>
  </sheetData>
  <mergeCells count="784">
    <mergeCell ref="N94:N95"/>
    <mergeCell ref="O94:O95"/>
    <mergeCell ref="H94:H95"/>
    <mergeCell ref="I94:I95"/>
    <mergeCell ref="J94:J95"/>
    <mergeCell ref="K94:K95"/>
    <mergeCell ref="L94:L95"/>
    <mergeCell ref="M94:M95"/>
    <mergeCell ref="B94:B95"/>
    <mergeCell ref="C94:C95"/>
    <mergeCell ref="D94:D95"/>
    <mergeCell ref="E94:E95"/>
    <mergeCell ref="F94:F95"/>
    <mergeCell ref="G94:G95"/>
    <mergeCell ref="J92:J93"/>
    <mergeCell ref="K92:K93"/>
    <mergeCell ref="L92:L93"/>
    <mergeCell ref="M92:M93"/>
    <mergeCell ref="N92:N93"/>
    <mergeCell ref="O92:O93"/>
    <mergeCell ref="N90:N91"/>
    <mergeCell ref="O90:O91"/>
    <mergeCell ref="B92:B93"/>
    <mergeCell ref="C92:C93"/>
    <mergeCell ref="D92:D93"/>
    <mergeCell ref="E92:E93"/>
    <mergeCell ref="F92:F93"/>
    <mergeCell ref="G92:G93"/>
    <mergeCell ref="H92:H93"/>
    <mergeCell ref="I92:I93"/>
    <mergeCell ref="H90:H91"/>
    <mergeCell ref="I90:I91"/>
    <mergeCell ref="J90:J91"/>
    <mergeCell ref="K90:K91"/>
    <mergeCell ref="L90:L91"/>
    <mergeCell ref="M90:M91"/>
    <mergeCell ref="B90:B91"/>
    <mergeCell ref="C90:C91"/>
    <mergeCell ref="D90:D91"/>
    <mergeCell ref="E90:E91"/>
    <mergeCell ref="F90:F91"/>
    <mergeCell ref="G90:G91"/>
    <mergeCell ref="J88:J89"/>
    <mergeCell ref="K88:K89"/>
    <mergeCell ref="L88:L89"/>
    <mergeCell ref="M88:M89"/>
    <mergeCell ref="N88:N89"/>
    <mergeCell ref="O88:O89"/>
    <mergeCell ref="N86:N87"/>
    <mergeCell ref="O86:O87"/>
    <mergeCell ref="B88:B89"/>
    <mergeCell ref="C88:C89"/>
    <mergeCell ref="D88:D89"/>
    <mergeCell ref="E88:E89"/>
    <mergeCell ref="F88:F89"/>
    <mergeCell ref="G88:G89"/>
    <mergeCell ref="H88:H89"/>
    <mergeCell ref="I88:I89"/>
    <mergeCell ref="H86:H87"/>
    <mergeCell ref="I86:I87"/>
    <mergeCell ref="J86:J87"/>
    <mergeCell ref="K86:K87"/>
    <mergeCell ref="L86:L87"/>
    <mergeCell ref="M86:M87"/>
    <mergeCell ref="B86:B87"/>
    <mergeCell ref="C86:C87"/>
    <mergeCell ref="D86:D87"/>
    <mergeCell ref="E86:E87"/>
    <mergeCell ref="F86:F87"/>
    <mergeCell ref="G86:G87"/>
    <mergeCell ref="J84:J85"/>
    <mergeCell ref="K84:K85"/>
    <mergeCell ref="L84:L85"/>
    <mergeCell ref="M84:M85"/>
    <mergeCell ref="N84:N85"/>
    <mergeCell ref="O84:O85"/>
    <mergeCell ref="N82:N83"/>
    <mergeCell ref="O82:O83"/>
    <mergeCell ref="B84:B85"/>
    <mergeCell ref="C84:C85"/>
    <mergeCell ref="D84:D85"/>
    <mergeCell ref="E84:E85"/>
    <mergeCell ref="F84:F85"/>
    <mergeCell ref="G84:G85"/>
    <mergeCell ref="H84:H85"/>
    <mergeCell ref="I84:I85"/>
    <mergeCell ref="H82:H83"/>
    <mergeCell ref="I82:I83"/>
    <mergeCell ref="J82:J83"/>
    <mergeCell ref="K82:K83"/>
    <mergeCell ref="L82:L83"/>
    <mergeCell ref="M82:M83"/>
    <mergeCell ref="B82:B83"/>
    <mergeCell ref="C82:C83"/>
    <mergeCell ref="D82:D83"/>
    <mergeCell ref="E82:E83"/>
    <mergeCell ref="F82:F83"/>
    <mergeCell ref="G82:G83"/>
    <mergeCell ref="J80:J81"/>
    <mergeCell ref="K80:K81"/>
    <mergeCell ref="L80:L81"/>
    <mergeCell ref="M80:M81"/>
    <mergeCell ref="N80:N81"/>
    <mergeCell ref="O80:O81"/>
    <mergeCell ref="N78:N79"/>
    <mergeCell ref="O78:O79"/>
    <mergeCell ref="B80:B81"/>
    <mergeCell ref="C80:C81"/>
    <mergeCell ref="D80:D81"/>
    <mergeCell ref="E80:E81"/>
    <mergeCell ref="F80:F81"/>
    <mergeCell ref="G80:G81"/>
    <mergeCell ref="H80:H81"/>
    <mergeCell ref="I80:I81"/>
    <mergeCell ref="H78:H79"/>
    <mergeCell ref="I78:I79"/>
    <mergeCell ref="J78:J79"/>
    <mergeCell ref="K78:K79"/>
    <mergeCell ref="L78:L79"/>
    <mergeCell ref="M78:M79"/>
    <mergeCell ref="B78:B79"/>
    <mergeCell ref="C78:C79"/>
    <mergeCell ref="D78:D79"/>
    <mergeCell ref="E78:E79"/>
    <mergeCell ref="F78:F79"/>
    <mergeCell ref="G78:G79"/>
    <mergeCell ref="J76:J77"/>
    <mergeCell ref="K76:K77"/>
    <mergeCell ref="L76:L77"/>
    <mergeCell ref="M76:M77"/>
    <mergeCell ref="N76:N77"/>
    <mergeCell ref="O76:O77"/>
    <mergeCell ref="N74:N75"/>
    <mergeCell ref="O74:O75"/>
    <mergeCell ref="B76:B77"/>
    <mergeCell ref="C76:C77"/>
    <mergeCell ref="D76:D77"/>
    <mergeCell ref="E76:E77"/>
    <mergeCell ref="F76:F77"/>
    <mergeCell ref="G76:G77"/>
    <mergeCell ref="H76:H77"/>
    <mergeCell ref="I76:I77"/>
    <mergeCell ref="H74:H75"/>
    <mergeCell ref="I74:I75"/>
    <mergeCell ref="J74:J75"/>
    <mergeCell ref="K74:K75"/>
    <mergeCell ref="L74:L75"/>
    <mergeCell ref="M74:M75"/>
    <mergeCell ref="B74:B75"/>
    <mergeCell ref="C74:C75"/>
    <mergeCell ref="D74:D75"/>
    <mergeCell ref="E74:E75"/>
    <mergeCell ref="F74:F75"/>
    <mergeCell ref="G74:G75"/>
    <mergeCell ref="J72:J73"/>
    <mergeCell ref="K72:K73"/>
    <mergeCell ref="L72:L73"/>
    <mergeCell ref="M72:M73"/>
    <mergeCell ref="N72:N73"/>
    <mergeCell ref="O72:O73"/>
    <mergeCell ref="N70:N71"/>
    <mergeCell ref="O70:O71"/>
    <mergeCell ref="B72:B73"/>
    <mergeCell ref="C72:C73"/>
    <mergeCell ref="D72:D73"/>
    <mergeCell ref="E72:E73"/>
    <mergeCell ref="F72:F73"/>
    <mergeCell ref="G72:G73"/>
    <mergeCell ref="H72:H73"/>
    <mergeCell ref="I72:I73"/>
    <mergeCell ref="H70:H71"/>
    <mergeCell ref="I70:I71"/>
    <mergeCell ref="J70:J71"/>
    <mergeCell ref="K70:K71"/>
    <mergeCell ref="L70:L71"/>
    <mergeCell ref="M70:M71"/>
    <mergeCell ref="B70:B71"/>
    <mergeCell ref="C70:C71"/>
    <mergeCell ref="D70:D71"/>
    <mergeCell ref="E70:E71"/>
    <mergeCell ref="F70:F71"/>
    <mergeCell ref="G70:G71"/>
    <mergeCell ref="J68:J69"/>
    <mergeCell ref="K68:K69"/>
    <mergeCell ref="L68:L69"/>
    <mergeCell ref="M68:M69"/>
    <mergeCell ref="N68:N69"/>
    <mergeCell ref="O68:O69"/>
    <mergeCell ref="N66:N67"/>
    <mergeCell ref="O66:O67"/>
    <mergeCell ref="B68:B69"/>
    <mergeCell ref="C68:C69"/>
    <mergeCell ref="D68:D69"/>
    <mergeCell ref="E68:E69"/>
    <mergeCell ref="F68:F69"/>
    <mergeCell ref="G68:G69"/>
    <mergeCell ref="H68:H69"/>
    <mergeCell ref="I68:I69"/>
    <mergeCell ref="H66:H67"/>
    <mergeCell ref="I66:I67"/>
    <mergeCell ref="J66:J67"/>
    <mergeCell ref="K66:K67"/>
    <mergeCell ref="L66:L67"/>
    <mergeCell ref="M66:M67"/>
    <mergeCell ref="B66:B67"/>
    <mergeCell ref="C66:C67"/>
    <mergeCell ref="D66:D67"/>
    <mergeCell ref="E66:E67"/>
    <mergeCell ref="F66:F67"/>
    <mergeCell ref="G66:G67"/>
    <mergeCell ref="J64:J65"/>
    <mergeCell ref="K64:K65"/>
    <mergeCell ref="L64:L65"/>
    <mergeCell ref="M64:M65"/>
    <mergeCell ref="N64:N65"/>
    <mergeCell ref="O64:O65"/>
    <mergeCell ref="N62:N63"/>
    <mergeCell ref="O62:O63"/>
    <mergeCell ref="B64:B65"/>
    <mergeCell ref="C64:C65"/>
    <mergeCell ref="D64:D65"/>
    <mergeCell ref="E64:E65"/>
    <mergeCell ref="F64:F65"/>
    <mergeCell ref="G64:G65"/>
    <mergeCell ref="H64:H65"/>
    <mergeCell ref="I64:I65"/>
    <mergeCell ref="H62:H63"/>
    <mergeCell ref="I62:I63"/>
    <mergeCell ref="J62:J63"/>
    <mergeCell ref="K62:K63"/>
    <mergeCell ref="L62:L63"/>
    <mergeCell ref="M62:M63"/>
    <mergeCell ref="B62:B63"/>
    <mergeCell ref="C62:C63"/>
    <mergeCell ref="D62:D63"/>
    <mergeCell ref="E62:E63"/>
    <mergeCell ref="F62:F63"/>
    <mergeCell ref="G62:G63"/>
    <mergeCell ref="J60:J61"/>
    <mergeCell ref="K60:K61"/>
    <mergeCell ref="L60:L61"/>
    <mergeCell ref="M60:M61"/>
    <mergeCell ref="N60:N61"/>
    <mergeCell ref="O60:O61"/>
    <mergeCell ref="N58:N59"/>
    <mergeCell ref="O58:O59"/>
    <mergeCell ref="B60:B61"/>
    <mergeCell ref="C60:C61"/>
    <mergeCell ref="D60:D61"/>
    <mergeCell ref="E60:E61"/>
    <mergeCell ref="F60:F61"/>
    <mergeCell ref="G60:G61"/>
    <mergeCell ref="H60:H61"/>
    <mergeCell ref="I60:I61"/>
    <mergeCell ref="H58:H59"/>
    <mergeCell ref="I58:I59"/>
    <mergeCell ref="J58:J59"/>
    <mergeCell ref="K58:K59"/>
    <mergeCell ref="L58:L59"/>
    <mergeCell ref="M58:M59"/>
    <mergeCell ref="B58:B59"/>
    <mergeCell ref="C58:C59"/>
    <mergeCell ref="D58:D59"/>
    <mergeCell ref="E58:E59"/>
    <mergeCell ref="F58:F59"/>
    <mergeCell ref="G58:G59"/>
    <mergeCell ref="J56:J57"/>
    <mergeCell ref="K56:K57"/>
    <mergeCell ref="L56:L57"/>
    <mergeCell ref="M56:M57"/>
    <mergeCell ref="N56:N57"/>
    <mergeCell ref="O56:O57"/>
    <mergeCell ref="N54:N55"/>
    <mergeCell ref="O54:O55"/>
    <mergeCell ref="B56:B57"/>
    <mergeCell ref="C56:C57"/>
    <mergeCell ref="D56:D57"/>
    <mergeCell ref="E56:E57"/>
    <mergeCell ref="F56:F57"/>
    <mergeCell ref="G56:G57"/>
    <mergeCell ref="H56:H57"/>
    <mergeCell ref="I56:I57"/>
    <mergeCell ref="H54:H55"/>
    <mergeCell ref="I54:I55"/>
    <mergeCell ref="J54:J55"/>
    <mergeCell ref="K54:K55"/>
    <mergeCell ref="L54:L55"/>
    <mergeCell ref="M54:M55"/>
    <mergeCell ref="B54:B55"/>
    <mergeCell ref="C54:C55"/>
    <mergeCell ref="D54:D55"/>
    <mergeCell ref="E54:E55"/>
    <mergeCell ref="F54:F55"/>
    <mergeCell ref="G54:G55"/>
    <mergeCell ref="O52:O53"/>
    <mergeCell ref="N50:N51"/>
    <mergeCell ref="O50:O51"/>
    <mergeCell ref="B52:B53"/>
    <mergeCell ref="C52:C53"/>
    <mergeCell ref="D52:D53"/>
    <mergeCell ref="E52:E53"/>
    <mergeCell ref="F52:F53"/>
    <mergeCell ref="G52:G53"/>
    <mergeCell ref="H52:H53"/>
    <mergeCell ref="I52:I53"/>
    <mergeCell ref="H50:H51"/>
    <mergeCell ref="I50:I51"/>
    <mergeCell ref="J50:J51"/>
    <mergeCell ref="K50:K51"/>
    <mergeCell ref="L50:L51"/>
    <mergeCell ref="M50:M51"/>
    <mergeCell ref="B50:B51"/>
    <mergeCell ref="C50:C51"/>
    <mergeCell ref="G50:G51"/>
    <mergeCell ref="J48:J49"/>
    <mergeCell ref="K48:K49"/>
    <mergeCell ref="L48:L49"/>
    <mergeCell ref="M48:M49"/>
    <mergeCell ref="N48:N49"/>
    <mergeCell ref="J52:J53"/>
    <mergeCell ref="K52:K53"/>
    <mergeCell ref="L52:L53"/>
    <mergeCell ref="M52:M53"/>
    <mergeCell ref="N52:N53"/>
    <mergeCell ref="O48:O49"/>
    <mergeCell ref="N46:N47"/>
    <mergeCell ref="O46:O47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B46:B47"/>
    <mergeCell ref="C46:C47"/>
    <mergeCell ref="D46:D47"/>
    <mergeCell ref="E46:E47"/>
    <mergeCell ref="F46:F47"/>
    <mergeCell ref="G46:G47"/>
    <mergeCell ref="O44:O45"/>
    <mergeCell ref="N42:N43"/>
    <mergeCell ref="O42:O43"/>
    <mergeCell ref="B44:B45"/>
    <mergeCell ref="C44:C45"/>
    <mergeCell ref="D44:D45"/>
    <mergeCell ref="E44:E45"/>
    <mergeCell ref="F44:F45"/>
    <mergeCell ref="G44:G45"/>
    <mergeCell ref="H44:H45"/>
    <mergeCell ref="I44:I45"/>
    <mergeCell ref="H42:H43"/>
    <mergeCell ref="I42:I43"/>
    <mergeCell ref="J42:J43"/>
    <mergeCell ref="K42:K43"/>
    <mergeCell ref="L42:L43"/>
    <mergeCell ref="M42:M43"/>
    <mergeCell ref="B42:B43"/>
    <mergeCell ref="C42:C43"/>
    <mergeCell ref="K40:K41"/>
    <mergeCell ref="L40:L41"/>
    <mergeCell ref="M40:M41"/>
    <mergeCell ref="N40:N41"/>
    <mergeCell ref="J44:J45"/>
    <mergeCell ref="K44:K45"/>
    <mergeCell ref="L44:L45"/>
    <mergeCell ref="M44:M45"/>
    <mergeCell ref="N44:N45"/>
    <mergeCell ref="O40:O41"/>
    <mergeCell ref="N38:N39"/>
    <mergeCell ref="O38:O39"/>
    <mergeCell ref="B40:B41"/>
    <mergeCell ref="C40:C41"/>
    <mergeCell ref="D40:D41"/>
    <mergeCell ref="E40:E41"/>
    <mergeCell ref="F40:F41"/>
    <mergeCell ref="G40:G41"/>
    <mergeCell ref="H40:H41"/>
    <mergeCell ref="I40:I41"/>
    <mergeCell ref="H38:H39"/>
    <mergeCell ref="I38:I39"/>
    <mergeCell ref="J38:J39"/>
    <mergeCell ref="K38:K39"/>
    <mergeCell ref="L38:L39"/>
    <mergeCell ref="M38:M39"/>
    <mergeCell ref="B38:B39"/>
    <mergeCell ref="C38:C39"/>
    <mergeCell ref="D38:D39"/>
    <mergeCell ref="E38:E39"/>
    <mergeCell ref="F38:F39"/>
    <mergeCell ref="G38:G39"/>
    <mergeCell ref="J40:J41"/>
    <mergeCell ref="O36:O37"/>
    <mergeCell ref="N34:N35"/>
    <mergeCell ref="O34:O35"/>
    <mergeCell ref="B36:B37"/>
    <mergeCell ref="C36:C37"/>
    <mergeCell ref="D36:D37"/>
    <mergeCell ref="E36:E37"/>
    <mergeCell ref="F36:F37"/>
    <mergeCell ref="G36:G37"/>
    <mergeCell ref="H36:H37"/>
    <mergeCell ref="I36:I37"/>
    <mergeCell ref="H34:H35"/>
    <mergeCell ref="I34:I35"/>
    <mergeCell ref="J34:J35"/>
    <mergeCell ref="K34:K35"/>
    <mergeCell ref="L34:L35"/>
    <mergeCell ref="M34:M35"/>
    <mergeCell ref="B34:B35"/>
    <mergeCell ref="C34:C35"/>
    <mergeCell ref="K32:K33"/>
    <mergeCell ref="L32:L33"/>
    <mergeCell ref="M32:M33"/>
    <mergeCell ref="N32:N33"/>
    <mergeCell ref="J36:J37"/>
    <mergeCell ref="K36:K37"/>
    <mergeCell ref="L36:L37"/>
    <mergeCell ref="M36:M37"/>
    <mergeCell ref="N36:N37"/>
    <mergeCell ref="O32:O33"/>
    <mergeCell ref="N30:N31"/>
    <mergeCell ref="O30:O31"/>
    <mergeCell ref="B32:B33"/>
    <mergeCell ref="C32:C33"/>
    <mergeCell ref="D32:D33"/>
    <mergeCell ref="E32:E33"/>
    <mergeCell ref="F32:F33"/>
    <mergeCell ref="G32:G33"/>
    <mergeCell ref="H32:H33"/>
    <mergeCell ref="I32:I33"/>
    <mergeCell ref="H30:H31"/>
    <mergeCell ref="I30:I31"/>
    <mergeCell ref="J30:J31"/>
    <mergeCell ref="K30:K31"/>
    <mergeCell ref="L30:L31"/>
    <mergeCell ref="M30:M31"/>
    <mergeCell ref="B30:B31"/>
    <mergeCell ref="C30:C31"/>
    <mergeCell ref="D30:D31"/>
    <mergeCell ref="E30:E31"/>
    <mergeCell ref="F30:F31"/>
    <mergeCell ref="G30:G31"/>
    <mergeCell ref="J32:J33"/>
    <mergeCell ref="O28:O29"/>
    <mergeCell ref="N26:N27"/>
    <mergeCell ref="O26:O27"/>
    <mergeCell ref="B28:B29"/>
    <mergeCell ref="C28:C29"/>
    <mergeCell ref="D28:D29"/>
    <mergeCell ref="E28:E29"/>
    <mergeCell ref="F28:F29"/>
    <mergeCell ref="G28:G29"/>
    <mergeCell ref="H28:H29"/>
    <mergeCell ref="I28:I29"/>
    <mergeCell ref="H26:H27"/>
    <mergeCell ref="I26:I27"/>
    <mergeCell ref="J26:J27"/>
    <mergeCell ref="K26:K27"/>
    <mergeCell ref="L26:L27"/>
    <mergeCell ref="M26:M27"/>
    <mergeCell ref="B26:B27"/>
    <mergeCell ref="C26:C27"/>
    <mergeCell ref="K24:K25"/>
    <mergeCell ref="L24:L25"/>
    <mergeCell ref="M24:M25"/>
    <mergeCell ref="N24:N25"/>
    <mergeCell ref="J28:J29"/>
    <mergeCell ref="K28:K29"/>
    <mergeCell ref="L28:L29"/>
    <mergeCell ref="M28:M29"/>
    <mergeCell ref="N28:N29"/>
    <mergeCell ref="O24:O25"/>
    <mergeCell ref="N22:N23"/>
    <mergeCell ref="O22:O23"/>
    <mergeCell ref="B24:B25"/>
    <mergeCell ref="C24:C25"/>
    <mergeCell ref="D24:D25"/>
    <mergeCell ref="E24:E25"/>
    <mergeCell ref="F24:F25"/>
    <mergeCell ref="G24:G25"/>
    <mergeCell ref="H24:H25"/>
    <mergeCell ref="I24:I25"/>
    <mergeCell ref="H22:H23"/>
    <mergeCell ref="I22:I23"/>
    <mergeCell ref="J22:J23"/>
    <mergeCell ref="K22:K23"/>
    <mergeCell ref="L22:L23"/>
    <mergeCell ref="M22:M23"/>
    <mergeCell ref="B22:B23"/>
    <mergeCell ref="C22:C23"/>
    <mergeCell ref="D22:D23"/>
    <mergeCell ref="E22:E23"/>
    <mergeCell ref="F22:F23"/>
    <mergeCell ref="G22:G23"/>
    <mergeCell ref="J24:J25"/>
    <mergeCell ref="L20:L21"/>
    <mergeCell ref="M20:M21"/>
    <mergeCell ref="N20:N21"/>
    <mergeCell ref="O20:O21"/>
    <mergeCell ref="N18:N19"/>
    <mergeCell ref="O18:O19"/>
    <mergeCell ref="B20:B21"/>
    <mergeCell ref="C20:C21"/>
    <mergeCell ref="D20:D21"/>
    <mergeCell ref="E20:E21"/>
    <mergeCell ref="F20:F21"/>
    <mergeCell ref="G20:G21"/>
    <mergeCell ref="H20:H21"/>
    <mergeCell ref="I20:I21"/>
    <mergeCell ref="H18:H19"/>
    <mergeCell ref="I18:I19"/>
    <mergeCell ref="J18:J19"/>
    <mergeCell ref="K18:K19"/>
    <mergeCell ref="L18:L19"/>
    <mergeCell ref="M18:M19"/>
    <mergeCell ref="B18:B19"/>
    <mergeCell ref="C18:C19"/>
    <mergeCell ref="O16:O17"/>
    <mergeCell ref="N14:N15"/>
    <mergeCell ref="O14:O15"/>
    <mergeCell ref="B16:B17"/>
    <mergeCell ref="C16:C17"/>
    <mergeCell ref="D16:D17"/>
    <mergeCell ref="E16:E17"/>
    <mergeCell ref="F16:F17"/>
    <mergeCell ref="G16:G17"/>
    <mergeCell ref="H16:H17"/>
    <mergeCell ref="I16:I17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J16:J17"/>
    <mergeCell ref="O8:O9"/>
    <mergeCell ref="B12:B13"/>
    <mergeCell ref="C12:C13"/>
    <mergeCell ref="D12:D13"/>
    <mergeCell ref="E12:E13"/>
    <mergeCell ref="F12:F13"/>
    <mergeCell ref="G12:G13"/>
    <mergeCell ref="H12:H13"/>
    <mergeCell ref="I12:I13"/>
    <mergeCell ref="H10:H11"/>
    <mergeCell ref="I10:I11"/>
    <mergeCell ref="B10:B11"/>
    <mergeCell ref="C10:C11"/>
    <mergeCell ref="J12:J13"/>
    <mergeCell ref="K12:K13"/>
    <mergeCell ref="L12:L13"/>
    <mergeCell ref="M12:M13"/>
    <mergeCell ref="B8:B9"/>
    <mergeCell ref="C8:C9"/>
    <mergeCell ref="D8:D9"/>
    <mergeCell ref="E8:E9"/>
    <mergeCell ref="F8:F9"/>
    <mergeCell ref="G8:G9"/>
    <mergeCell ref="H8:H9"/>
    <mergeCell ref="I8:I9"/>
    <mergeCell ref="H6:H7"/>
    <mergeCell ref="I6:I7"/>
    <mergeCell ref="B6:B7"/>
    <mergeCell ref="C6:C7"/>
    <mergeCell ref="D6:D7"/>
    <mergeCell ref="O4:O5"/>
    <mergeCell ref="N2:N3"/>
    <mergeCell ref="O2:O3"/>
    <mergeCell ref="B4:B5"/>
    <mergeCell ref="C4:C5"/>
    <mergeCell ref="D4:D5"/>
    <mergeCell ref="E4:E5"/>
    <mergeCell ref="F4:F5"/>
    <mergeCell ref="G4:G5"/>
    <mergeCell ref="H4:H5"/>
    <mergeCell ref="I4:I5"/>
    <mergeCell ref="H2:H3"/>
    <mergeCell ref="I2:I3"/>
    <mergeCell ref="J2:J3"/>
    <mergeCell ref="K2:K3"/>
    <mergeCell ref="L2:L3"/>
    <mergeCell ref="M2:M3"/>
    <mergeCell ref="B2:B3"/>
    <mergeCell ref="C2:C3"/>
    <mergeCell ref="O96:O97"/>
    <mergeCell ref="K98:K99"/>
    <mergeCell ref="L98:L99"/>
    <mergeCell ref="M98:M99"/>
    <mergeCell ref="E6:E7"/>
    <mergeCell ref="F6:F7"/>
    <mergeCell ref="G6:G7"/>
    <mergeCell ref="J8:J9"/>
    <mergeCell ref="N8:N9"/>
    <mergeCell ref="N12:N13"/>
    <mergeCell ref="G10:G11"/>
    <mergeCell ref="K8:K9"/>
    <mergeCell ref="L8:L9"/>
    <mergeCell ref="M8:M9"/>
    <mergeCell ref="N6:N7"/>
    <mergeCell ref="O6:O7"/>
    <mergeCell ref="J6:J7"/>
    <mergeCell ref="K6:K7"/>
    <mergeCell ref="L6:L7"/>
    <mergeCell ref="M6:M7"/>
    <mergeCell ref="O12:O13"/>
    <mergeCell ref="N10:N11"/>
    <mergeCell ref="O10:O11"/>
    <mergeCell ref="J10:J11"/>
    <mergeCell ref="K4:K5"/>
    <mergeCell ref="L4:L5"/>
    <mergeCell ref="M4:M5"/>
    <mergeCell ref="N4:N5"/>
    <mergeCell ref="K96:K97"/>
    <mergeCell ref="L96:L97"/>
    <mergeCell ref="M96:M97"/>
    <mergeCell ref="N96:N97"/>
    <mergeCell ref="D10:D11"/>
    <mergeCell ref="E10:E11"/>
    <mergeCell ref="F10:F11"/>
    <mergeCell ref="K10:K11"/>
    <mergeCell ref="L10:L11"/>
    <mergeCell ref="M10:M11"/>
    <mergeCell ref="D18:D19"/>
    <mergeCell ref="E18:E19"/>
    <mergeCell ref="F18:F19"/>
    <mergeCell ref="G18:G19"/>
    <mergeCell ref="K16:K17"/>
    <mergeCell ref="L16:L17"/>
    <mergeCell ref="M16:M17"/>
    <mergeCell ref="N16:N17"/>
    <mergeCell ref="J20:J21"/>
    <mergeCell ref="K20:K21"/>
    <mergeCell ref="G96:G97"/>
    <mergeCell ref="H96:H97"/>
    <mergeCell ref="I96:I97"/>
    <mergeCell ref="J96:J97"/>
    <mergeCell ref="D2:D3"/>
    <mergeCell ref="E2:E3"/>
    <mergeCell ref="F2:F3"/>
    <mergeCell ref="G2:G3"/>
    <mergeCell ref="J4:J5"/>
    <mergeCell ref="D26:D27"/>
    <mergeCell ref="E26:E27"/>
    <mergeCell ref="F26:F27"/>
    <mergeCell ref="G26:G27"/>
    <mergeCell ref="D34:D35"/>
    <mergeCell ref="E34:E35"/>
    <mergeCell ref="F34:F35"/>
    <mergeCell ref="G34:G35"/>
    <mergeCell ref="D42:D43"/>
    <mergeCell ref="E42:E43"/>
    <mergeCell ref="F42:F43"/>
    <mergeCell ref="G42:G43"/>
    <mergeCell ref="D50:D51"/>
    <mergeCell ref="E50:E51"/>
    <mergeCell ref="F50:F51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B96:B97"/>
    <mergeCell ref="C96:C97"/>
    <mergeCell ref="D96:D97"/>
    <mergeCell ref="E96:E97"/>
    <mergeCell ref="F96:F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E102:E103"/>
    <mergeCell ref="F102:F103"/>
    <mergeCell ref="J100:J101"/>
    <mergeCell ref="K100:K101"/>
    <mergeCell ref="N98:N99"/>
    <mergeCell ref="O98:O99"/>
    <mergeCell ref="K102:K103"/>
    <mergeCell ref="L102:L103"/>
    <mergeCell ref="M102:M103"/>
    <mergeCell ref="N102:N103"/>
    <mergeCell ref="O102:O103"/>
    <mergeCell ref="G102:G103"/>
    <mergeCell ref="H102:H103"/>
    <mergeCell ref="I102:I103"/>
    <mergeCell ref="J102:J103"/>
    <mergeCell ref="G100:G101"/>
    <mergeCell ref="H100:H101"/>
    <mergeCell ref="I100:I101"/>
    <mergeCell ref="L100:L101"/>
    <mergeCell ref="M100:M101"/>
    <mergeCell ref="N100:N101"/>
    <mergeCell ref="O100:O101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G110:G111"/>
    <mergeCell ref="H110:H111"/>
    <mergeCell ref="I110:I111"/>
    <mergeCell ref="J110:J111"/>
    <mergeCell ref="K104:K105"/>
    <mergeCell ref="L104:L105"/>
    <mergeCell ref="M104:M105"/>
    <mergeCell ref="N104:N105"/>
    <mergeCell ref="O104:O105"/>
    <mergeCell ref="K106:K107"/>
    <mergeCell ref="L106:L107"/>
    <mergeCell ref="M106:M107"/>
    <mergeCell ref="N106:N107"/>
    <mergeCell ref="O106:O107"/>
    <mergeCell ref="J108:J109"/>
    <mergeCell ref="K108:K109"/>
    <mergeCell ref="L108:L109"/>
    <mergeCell ref="M108:M109"/>
    <mergeCell ref="N108:N109"/>
    <mergeCell ref="O108:O109"/>
    <mergeCell ref="J106:J107"/>
    <mergeCell ref="K110:K111"/>
    <mergeCell ref="L110:L111"/>
    <mergeCell ref="M110:M111"/>
    <mergeCell ref="N110:N111"/>
    <mergeCell ref="O110:O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B110:B111"/>
    <mergeCell ref="C110:C111"/>
    <mergeCell ref="D110:D111"/>
    <mergeCell ref="E110:E111"/>
    <mergeCell ref="F110:F111"/>
  </mergeCells>
  <hyperlinks>
    <hyperlink ref="A2" r:id="rId1" display="https://it.whoscored.com/Players/67434/Show/Mattia-Destro" xr:uid="{1EDB2E7C-C60A-41DC-9BA8-B62C57A7C143}"/>
    <hyperlink ref="A4" r:id="rId2" display="https://it.whoscored.com/Players/22466/Show/Felipe-Caicedo" xr:uid="{5CC5143D-E704-4F93-BA6C-71CBA2532E11}"/>
    <hyperlink ref="A6" r:id="rId3" display="https://it.whoscored.com/Players/382636/Show/Kevin-Agudelo" xr:uid="{078E5CBB-8A18-4E67-8E8D-793172A00BF5}"/>
    <hyperlink ref="A8" r:id="rId4" display="https://it.whoscored.com/Players/425115/Show/Johan-V%C3%A1squez" xr:uid="{2D02AA6A-7B5B-4FB9-A603-8DA12901152C}"/>
    <hyperlink ref="A10" r:id="rId5" display="https://it.whoscored.com/Players/255776/Show/Viktor-Kovalenko" xr:uid="{C5765767-B41E-4C47-8726-004E5CDC3CE7}"/>
    <hyperlink ref="A12" r:id="rId6" display="https://it.whoscored.com/Players/122533/Show/Mattia-Bani" xr:uid="{8BE37142-87EC-4F5B-95B7-E0B09BFAA5C8}"/>
    <hyperlink ref="A14" r:id="rId7" display="https://it.whoscored.com/Players/369688/Show/Nicol%C3%B2-Rovella" xr:uid="{681B7342-8D0B-40F1-82B5-A48BA04FD247}"/>
    <hyperlink ref="A16" r:id="rId8" display="https://it.whoscored.com/Players/13895/Show/Domenico-Criscito" xr:uid="{ECA2A38D-9167-4D3E-9E85-11E5E044F533}"/>
    <hyperlink ref="A18" r:id="rId9" display="https://it.whoscored.com/Players/142375/Show/Simone-Bastoni" xr:uid="{81CAE79D-0473-4C02-A135-580504F0CB3B}"/>
    <hyperlink ref="A20" r:id="rId10" display="https://it.whoscored.com/Players/149030/Show/Mohamed-Fares" xr:uid="{152AD10A-085E-4E96-861E-94BC8BEADA0A}"/>
    <hyperlink ref="A22" r:id="rId11" display="https://it.whoscored.com/Players/244301/Show/Daniele-Verde" xr:uid="{FA9FC0F9-9359-451C-89AF-1869F62DF025}"/>
    <hyperlink ref="A24" r:id="rId12" display="https://it.whoscored.com/Players/82109/Show/Mehdi-Bourabia" xr:uid="{003ABC2E-0B0B-41F4-9D7B-DCB63E2E1269}"/>
    <hyperlink ref="A26" r:id="rId13" display="https://it.whoscored.com/Players/423440/Show/Andrea-Cambiaso" xr:uid="{E8437164-76F7-4DD3-8947-2E93DD40E471}"/>
    <hyperlink ref="A28" r:id="rId14" display="https://it.whoscored.com/Players/42435/Show/Milan-Badelj" xr:uid="{AF893BC9-F041-4FF5-8EC2-D270E6DCD0FB}"/>
    <hyperlink ref="A30" r:id="rId15" display="https://it.whoscored.com/Players/388482/Show/Ebrima-Colley" xr:uid="{6D851995-B655-47BB-ABF9-613125B56011}"/>
    <hyperlink ref="A32" r:id="rId16" display="https://it.whoscored.com/Players/143526/Show/Emmanuel-Gyasi" xr:uid="{28034583-94BD-4AB6-9FFB-0FC2D706AFED}"/>
    <hyperlink ref="A34" r:id="rId17" display="https://it.whoscored.com/Players/383862/Show/David-Strelec" xr:uid="{BA8A428A-F3CD-4188-AFB1-DEAD2B16E8DA}"/>
    <hyperlink ref="A36" r:id="rId18" display="https://it.whoscored.com/Players/142436/Show/Pablo-Galdames" xr:uid="{79C2B91E-B767-4BFD-8229-E58CAE450798}"/>
    <hyperlink ref="A38" r:id="rId19" display="https://it.whoscored.com/Players/402125/Show/Salvador-Ferrer" xr:uid="{A53317DE-DB16-415D-96BC-DCE6671CB4B3}"/>
    <hyperlink ref="A40" r:id="rId20" display="https://it.whoscored.com/Players/344226/Show/Petko-Hristov" xr:uid="{495D8C72-2F91-4A30-BF58-EF902B03D0ED}"/>
    <hyperlink ref="A42" r:id="rId21" display="https://it.whoscored.com/Players/424673/Show/Aimar-Sher" xr:uid="{60627C2D-21E8-4A0A-B766-428273D2300B}"/>
    <hyperlink ref="A44" r:id="rId22" display="https://it.whoscored.com/Players/416184/Show/Yayah-Kallon" xr:uid="{8C23733F-45D9-4C89-90AD-4F99C05760D0}"/>
    <hyperlink ref="A46" r:id="rId23" display="https://it.whoscored.com/Players/123767/Show/Davide-Biraschi" xr:uid="{10EDBC83-818A-49AD-B706-4D292B0B5233}"/>
    <hyperlink ref="A48" r:id="rId24" display="https://it.whoscored.com/Players/93818/Show/Jacopo-Sala" xr:uid="{08F60B3A-B172-449C-BC8F-A2C2BB0461EE}"/>
    <hyperlink ref="A50" r:id="rId25" display="https://it.whoscored.com/Players/391837/Show/Janis-Antiste" xr:uid="{24A98C4F-7FCA-41D6-9E48-E31F89B0E3CA}"/>
    <hyperlink ref="A52" r:id="rId26" display="https://it.whoscored.com/Players/322116/Show/Giulio-Maggiore" xr:uid="{92011EE1-045E-460E-854A-2BA80A8ED42C}"/>
    <hyperlink ref="A54" r:id="rId27" display="https://it.whoscored.com/Players/22627/Show/Salvatore-Sirigu" xr:uid="{CBE31EFE-724E-413F-B9FD-870D9BF34A0D}"/>
    <hyperlink ref="A56" r:id="rId28" display="https://it.whoscored.com/Players/128880/Show/Abdoulaye-Tour%C3%A9" xr:uid="{EE9DFEE6-FA64-41D4-B263-6DA6D32FB629}"/>
    <hyperlink ref="A58" r:id="rId29" display="https://it.whoscored.com/Players/297210/Show/Kelvin-Amian" xr:uid="{9AED34A6-3280-43F0-919F-92CFE039126F}"/>
    <hyperlink ref="A60" r:id="rId30" display="https://it.whoscored.com/Players/14157/Show/Andrea-Masiello" xr:uid="{399F6EF9-5F7F-4E8C-B45B-C4BD2BC96A7B}"/>
    <hyperlink ref="A62" r:id="rId31" display="https://it.whoscored.com/Players/259931/Show/Paolo-Ghiglione" xr:uid="{AF00675E-4140-40AC-8DA0-982A00140735}"/>
    <hyperlink ref="A64" r:id="rId32" display="https://it.whoscored.com/Players/98631/Show/Nikola-Maksimovic" xr:uid="{D9F0FEC8-2C84-4F64-93C0-1E06715F6B76}"/>
    <hyperlink ref="A66" r:id="rId33" display="https://it.whoscored.com/Players/303020/Show/Dimitrios-Nikolaou" xr:uid="{E275D3EE-E9EC-4990-B5C1-C336CAECA0F6}"/>
    <hyperlink ref="A68" r:id="rId34" display="https://it.whoscored.com/Players/404976/Show/Suf-Podgoreanu" xr:uid="{1E7DCF70-7E1F-4F97-BD2D-2C1CF0E15331}"/>
    <hyperlink ref="A70" r:id="rId35" display="https://it.whoscored.com/Players/118667/Show/Ivan-Provedel" xr:uid="{04F5F04E-6A0D-40AD-AF4C-6C994E4D2D1E}"/>
    <hyperlink ref="A72" r:id="rId36" display="https://it.whoscored.com/Players/337826/Show/Zinho-Vanheusden" xr:uid="{9673BBD5-BEFD-4915-AC0B-1BC87103E704}"/>
    <hyperlink ref="A74" r:id="rId37" display="https://it.whoscored.com/Players/67299/Show/Jeroen-Zoet" xr:uid="{C46CD986-1812-43EA-AD9C-BD2B723A6E75}"/>
    <hyperlink ref="A76" r:id="rId38" display="https://it.whoscored.com/Players/332554/Show/Filippo-Melegoni" xr:uid="{ADEFD375-BA25-4AFA-AC37-88331C0FF8E1}"/>
    <hyperlink ref="A78" r:id="rId39" display="https://it.whoscored.com/Players/294136/Show/Rey-Manaj" xr:uid="{179B173D-1023-4577-93FB-63CBC956F7E4}"/>
    <hyperlink ref="A80" r:id="rId40" display="https://it.whoscored.com/Players/6093/Show/Goran-Pandev" xr:uid="{4A0064C7-AB62-4CD6-800E-3B21DFCB2E87}"/>
    <hyperlink ref="A82" r:id="rId41" display="https://it.whoscored.com/Players/396655/Show/Flavio-Junior-Bianchi" xr:uid="{2F44C3CA-92BF-4CD1-8A12-8E33570C854A}"/>
    <hyperlink ref="A84" r:id="rId42" display="https://it.whoscored.com/Players/343775/Show/Eddie-Salcedo" xr:uid="{059D7821-BE4C-424D-90C8-6DDD5DDDAB32}"/>
    <hyperlink ref="A86" r:id="rId43" display="https://it.whoscored.com/Players/101958/Show/Hernani" xr:uid="{D8689A14-C816-4B4E-9534-E6D8D416A22E}"/>
    <hyperlink ref="A88" r:id="rId44" display="https://it.whoscored.com/Players/124209/Show/Caleb-Ekuban" xr:uid="{7B4DE58D-CE4C-478A-BFDE-F3B96DD2E8C4}"/>
    <hyperlink ref="A90" r:id="rId45" display="https://it.whoscored.com/Players/343368/Show/M-39-Bala-Nzola" xr:uid="{2653DAA5-CF60-4154-A1A2-DE6AD518C267}"/>
    <hyperlink ref="A92" r:id="rId46" display="https://it.whoscored.com/Players/283348/Show/Stefano-Sabelli" xr:uid="{18B2B70B-2782-4396-9CAD-DF17F3B8DB92}"/>
    <hyperlink ref="A94" r:id="rId47" display="https://it.whoscored.com/Players/423441/Show/Aleksander-Buksa" xr:uid="{A47B459D-7ECC-45F3-8F7C-798EF690155F}"/>
    <hyperlink ref="A96" r:id="rId48" display="https://it.whoscored.com/Players/97265/Show/Stefano-Sturaro" xr:uid="{341A81DC-F828-43FC-BE54-E6903FE4E48C}"/>
    <hyperlink ref="A98" r:id="rId49" display="https://it.whoscored.com/Players/261474/Show/Martin-Erlic" xr:uid="{CF5C8AAE-4DBD-48F3-A2DC-94DFA25110CF}"/>
    <hyperlink ref="A100" r:id="rId50" display="https://it.whoscored.com/Players/12462/Show/Valon-Behrami" xr:uid="{7BF382B5-D16F-4598-B6A6-C2FF02080C85}"/>
    <hyperlink ref="A102" r:id="rId51" display="https://it.whoscored.com/Players/362599/Show/Arkadiusz-Reca" xr:uid="{B8C4A252-EFA3-4760-9E59-EE1D763F8F4D}"/>
    <hyperlink ref="A104" r:id="rId52" display="https://it.whoscored.com/Players/375437/Show/Manolo-Portanova" xr:uid="{8AAE8E95-0F38-4B45-8504-B11CEA4C6F9F}"/>
    <hyperlink ref="A106" r:id="rId53" display="https://it.whoscored.com/Players/362550/Show/Samuel-Mr%C3%A1z" xr:uid="{430EDAC6-1FEF-42BE-9739-7043EB73904C}"/>
    <hyperlink ref="A108" r:id="rId54" display="https://it.whoscored.com/Players/297001/Show/Andrea-Favilli" xr:uid="{DF34EECA-55B7-4F53-82B2-AAD08038159D}"/>
    <hyperlink ref="A110" r:id="rId55" display="https://it.whoscored.com/Players/423442/Show/Laurens-Serpe" xr:uid="{BF4AE9CB-E399-455C-B163-13E059F9D37D}"/>
    <hyperlink ref="A112" r:id="rId56" display="https://it.whoscored.com/Players/288911/Show/Luca-Vignali" xr:uid="{24D6EA62-BE5E-4B16-8A6F-F34DD5C3436E}"/>
  </hyperlinks>
  <pageMargins left="0.7" right="0.7" top="0.75" bottom="0.75" header="0.3" footer="0.3"/>
  <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FC790-1622-48D2-B3AD-FFE259181886}">
  <sheetPr codeName="Foglio3"/>
  <dimension ref="A1:X81"/>
  <sheetViews>
    <sheetView workbookViewId="0">
      <selection activeCell="Q3" sqref="Q3"/>
    </sheetView>
  </sheetViews>
  <sheetFormatPr defaultRowHeight="15" x14ac:dyDescent="0.25"/>
  <cols>
    <col min="1" max="1" width="44.42578125" style="22" customWidth="1"/>
    <col min="2" max="15" width="9.140625" style="22"/>
    <col min="17" max="17" width="10.140625" bestFit="1" customWidth="1"/>
    <col min="19" max="19" width="41.7109375" bestFit="1" customWidth="1"/>
    <col min="21" max="21" width="41.7109375" bestFit="1" customWidth="1"/>
    <col min="22" max="22" width="27.28515625" bestFit="1" customWidth="1"/>
    <col min="23" max="23" width="33.28515625" bestFit="1" customWidth="1"/>
  </cols>
  <sheetData>
    <row r="1" spans="1:24" x14ac:dyDescent="0.25">
      <c r="A1" s="22" t="str">
        <f>+Giocatori!A3</f>
        <v>Mattia DestroGenoa, 30, AC</v>
      </c>
      <c r="B1" s="22">
        <f>+Giocatori!B2</f>
        <v>0</v>
      </c>
      <c r="C1" s="22">
        <f>+Giocatori!C2</f>
        <v>181</v>
      </c>
      <c r="D1" s="22">
        <f>+Giocatori!D2</f>
        <v>73</v>
      </c>
      <c r="E1" s="22">
        <f>+Giocatori!E2</f>
        <v>6</v>
      </c>
      <c r="F1" s="22">
        <f>+Giocatori!F2</f>
        <v>487</v>
      </c>
      <c r="G1" s="22">
        <f>+Giocatori!G2</f>
        <v>6</v>
      </c>
      <c r="H1" s="22" t="str">
        <f>+Giocatori!H2</f>
        <v>-</v>
      </c>
      <c r="I1" s="22">
        <f>+Giocatori!I2</f>
        <v>2</v>
      </c>
      <c r="J1" s="22" t="str">
        <f>+Giocatori!J2</f>
        <v>-</v>
      </c>
      <c r="K1" s="22">
        <f>+Giocatori!K2</f>
        <v>3</v>
      </c>
      <c r="L1" s="22" t="str">
        <f>+Giocatori!L2</f>
        <v>60.7</v>
      </c>
      <c r="M1" s="22">
        <f>+Giocatori!M2</f>
        <v>3</v>
      </c>
      <c r="N1" s="22">
        <f>+Giocatori!N2</f>
        <v>1</v>
      </c>
      <c r="O1" s="22" t="str">
        <f>+Giocatori!O2</f>
        <v>7.41</v>
      </c>
      <c r="Q1" t="str">
        <f>+Giocatore!A3</f>
        <v>Spezia</v>
      </c>
      <c r="S1" t="str">
        <f>SUBSTITUTE(A1,$Q$1,"")</f>
        <v>Mattia DestroGenoa, 30, AC</v>
      </c>
      <c r="U1" t="str">
        <f>SUBSTITUTE(S1,$Q$2,"")</f>
        <v>Mattia Destro, 30, AC</v>
      </c>
      <c r="V1" t="str">
        <f>IFERROR(LEFT(U1,FIND(",",U1,1)-1),"")</f>
        <v>Mattia Destro</v>
      </c>
      <c r="W1" t="str">
        <f>IFERROR(LEFT(A1,FIND(",",A1,1)-1),"")</f>
        <v>Mattia DestroGenoa</v>
      </c>
      <c r="X1" t="str">
        <f>SUBSTITUTE(W1,V1,"")</f>
        <v>Genoa</v>
      </c>
    </row>
    <row r="2" spans="1:24" x14ac:dyDescent="0.25">
      <c r="A2" s="22" t="str">
        <f>+Giocatori!A5</f>
        <v>Felipe CaicedoGenoa, 33, AC</v>
      </c>
      <c r="B2" s="22">
        <f>+Giocatori!B4</f>
        <v>0</v>
      </c>
      <c r="C2" s="22">
        <f>+Giocatori!C4</f>
        <v>183</v>
      </c>
      <c r="D2" s="22">
        <f>+Giocatori!D4</f>
        <v>84</v>
      </c>
      <c r="E2" s="22" t="str">
        <f>+Giocatori!E4</f>
        <v>0(2)</v>
      </c>
      <c r="F2" s="22">
        <f>+Giocatori!F4</f>
        <v>43</v>
      </c>
      <c r="G2" s="22">
        <f>+Giocatori!G4</f>
        <v>1</v>
      </c>
      <c r="H2" s="22">
        <f>+Giocatori!H4</f>
        <v>1</v>
      </c>
      <c r="I2" s="22" t="str">
        <f>+Giocatori!I4</f>
        <v>-</v>
      </c>
      <c r="J2" s="22" t="str">
        <f>+Giocatori!J4</f>
        <v>-</v>
      </c>
      <c r="K2" s="22">
        <f>+Giocatori!K4</f>
        <v>1</v>
      </c>
      <c r="L2" s="22" t="str">
        <f>+Giocatori!L4</f>
        <v>70.6</v>
      </c>
      <c r="M2" s="22" t="str">
        <f>+Giocatori!M4</f>
        <v>1.5</v>
      </c>
      <c r="N2" s="22" t="str">
        <f>+Giocatori!N4</f>
        <v>-</v>
      </c>
      <c r="O2" s="22" t="str">
        <f>+Giocatori!O4</f>
        <v>7.10</v>
      </c>
      <c r="Q2" t="str">
        <f>+Giocatore!A4</f>
        <v>Genoa</v>
      </c>
      <c r="S2" t="str">
        <f t="shared" ref="S2:S65" si="0">SUBSTITUTE(A2,$Q$1,"")</f>
        <v>Felipe CaicedoGenoa, 33, AC</v>
      </c>
      <c r="U2" t="str">
        <f t="shared" ref="U2:U65" si="1">SUBSTITUTE(S2,$Q$2,"")</f>
        <v>Felipe Caicedo, 33, AC</v>
      </c>
      <c r="V2" t="str">
        <f t="shared" ref="V2:V65" si="2">IFERROR(LEFT(U2,FIND(",",U2,1)-1),"")</f>
        <v>Felipe Caicedo</v>
      </c>
      <c r="W2" t="str">
        <f t="shared" ref="W2:W65" si="3">IFERROR(LEFT(A2,FIND(",",A2,1)-1),"")</f>
        <v>Felipe CaicedoGenoa</v>
      </c>
      <c r="X2" t="str">
        <f t="shared" ref="X2:X65" si="4">SUBSTITUTE(W2,V2,"")</f>
        <v>Genoa</v>
      </c>
    </row>
    <row r="3" spans="1:24" x14ac:dyDescent="0.25">
      <c r="A3" s="22" t="str">
        <f>+Giocatori!A7</f>
        <v>Kevin AgudeloSpezia, 22, CO(CD),AC</v>
      </c>
      <c r="B3" s="22">
        <f>+Giocatori!B6</f>
        <v>0</v>
      </c>
      <c r="C3" s="22">
        <f>+Giocatori!C6</f>
        <v>178</v>
      </c>
      <c r="D3" s="22">
        <f>+Giocatori!D6</f>
        <v>0</v>
      </c>
      <c r="E3" s="22" t="str">
        <f>+Giocatori!E6</f>
        <v>0(1)</v>
      </c>
      <c r="F3" s="22">
        <f>+Giocatori!F6</f>
        <v>28</v>
      </c>
      <c r="G3" s="22" t="str">
        <f>+Giocatori!G6</f>
        <v>-</v>
      </c>
      <c r="H3" s="22" t="str">
        <f>+Giocatori!H6</f>
        <v>-</v>
      </c>
      <c r="I3" s="22" t="str">
        <f>+Giocatori!I6</f>
        <v>-</v>
      </c>
      <c r="J3" s="22" t="str">
        <f>+Giocatori!J6</f>
        <v>-</v>
      </c>
      <c r="K3" s="22">
        <f>+Giocatori!K6</f>
        <v>1</v>
      </c>
      <c r="L3" s="22" t="str">
        <f>+Giocatori!L6</f>
        <v>70.6</v>
      </c>
      <c r="M3" s="22">
        <f>+Giocatori!M6</f>
        <v>1</v>
      </c>
      <c r="N3" s="22" t="str">
        <f>+Giocatori!N6</f>
        <v>-</v>
      </c>
      <c r="O3" s="22" t="str">
        <f>+Giocatori!O6</f>
        <v>7.08</v>
      </c>
      <c r="S3" t="str">
        <f t="shared" si="0"/>
        <v>Kevin Agudelo, 22, CO(CD),AC</v>
      </c>
      <c r="U3" t="str">
        <f t="shared" si="1"/>
        <v>Kevin Agudelo, 22, CO(CD),AC</v>
      </c>
      <c r="V3" t="str">
        <f t="shared" si="2"/>
        <v>Kevin Agudelo</v>
      </c>
      <c r="W3" t="str">
        <f t="shared" si="3"/>
        <v>Kevin AgudeloSpezia</v>
      </c>
      <c r="X3" t="str">
        <f t="shared" si="4"/>
        <v>Spezia</v>
      </c>
    </row>
    <row r="4" spans="1:24" x14ac:dyDescent="0.25">
      <c r="A4" s="22" t="str">
        <f>+Giocatori!A9</f>
        <v>Johan VásquezGenoa, 23, Defender</v>
      </c>
      <c r="B4" s="22">
        <f>+Giocatori!B8</f>
        <v>0</v>
      </c>
      <c r="C4" s="22">
        <f>+Giocatori!C8</f>
        <v>182</v>
      </c>
      <c r="D4" s="22">
        <f>+Giocatori!D8</f>
        <v>72</v>
      </c>
      <c r="E4" s="22">
        <f>+Giocatori!E8</f>
        <v>2</v>
      </c>
      <c r="F4" s="22">
        <f>+Giocatori!F8</f>
        <v>180</v>
      </c>
      <c r="G4" s="22">
        <f>+Giocatori!G8</f>
        <v>1</v>
      </c>
      <c r="H4" s="22" t="str">
        <f>+Giocatori!H8</f>
        <v>-</v>
      </c>
      <c r="I4" s="22">
        <f>+Giocatori!I8</f>
        <v>1</v>
      </c>
      <c r="J4" s="22" t="str">
        <f>+Giocatori!J8</f>
        <v>-</v>
      </c>
      <c r="K4" s="22" t="str">
        <f>+Giocatori!K8</f>
        <v>0.5</v>
      </c>
      <c r="L4" s="22">
        <f>+Giocatori!L8</f>
        <v>75</v>
      </c>
      <c r="M4" s="22" t="str">
        <f>+Giocatori!M8</f>
        <v>3.5</v>
      </c>
      <c r="N4" s="22" t="str">
        <f>+Giocatori!N8</f>
        <v>-</v>
      </c>
      <c r="O4" s="22" t="str">
        <f>+Giocatori!O8</f>
        <v>6.95</v>
      </c>
      <c r="S4" t="str">
        <f t="shared" si="0"/>
        <v>Johan VásquezGenoa, 23, Defender</v>
      </c>
      <c r="U4" t="str">
        <f t="shared" si="1"/>
        <v>Johan Vásquez, 23, Defender</v>
      </c>
      <c r="V4" t="str">
        <f t="shared" si="2"/>
        <v>Johan Vásquez</v>
      </c>
      <c r="W4" t="str">
        <f t="shared" si="3"/>
        <v>Johan VásquezGenoa</v>
      </c>
      <c r="X4" t="str">
        <f t="shared" si="4"/>
        <v>Genoa</v>
      </c>
    </row>
    <row r="5" spans="1:24" x14ac:dyDescent="0.25">
      <c r="A5" s="22" t="str">
        <f>+Giocatori!A11</f>
        <v>Viktor KovalenkoSpezia, 25, Cc(C)</v>
      </c>
      <c r="B5" s="22">
        <f>+Giocatori!B10</f>
        <v>0</v>
      </c>
      <c r="C5" s="22">
        <f>+Giocatori!C10</f>
        <v>182</v>
      </c>
      <c r="D5" s="22">
        <f>+Giocatori!D10</f>
        <v>75</v>
      </c>
      <c r="E5" s="22">
        <f>+Giocatori!E10</f>
        <v>3</v>
      </c>
      <c r="F5" s="22">
        <f>+Giocatori!F10</f>
        <v>242</v>
      </c>
      <c r="G5" s="22">
        <f>+Giocatori!G10</f>
        <v>1</v>
      </c>
      <c r="H5" s="22">
        <f>+Giocatori!H10</f>
        <v>1</v>
      </c>
      <c r="I5" s="22" t="str">
        <f>+Giocatori!I10</f>
        <v>-</v>
      </c>
      <c r="J5" s="22" t="str">
        <f>+Giocatori!J10</f>
        <v>-</v>
      </c>
      <c r="K5" s="22" t="str">
        <f>+Giocatori!K10</f>
        <v>0.7</v>
      </c>
      <c r="L5" s="22" t="str">
        <f>+Giocatori!L10</f>
        <v>84.3</v>
      </c>
      <c r="M5" s="22" t="str">
        <f>+Giocatori!M10</f>
        <v>1.3</v>
      </c>
      <c r="N5" s="22" t="str">
        <f>+Giocatori!N10</f>
        <v>-</v>
      </c>
      <c r="O5" s="22" t="str">
        <f>+Giocatori!O10</f>
        <v>6.90</v>
      </c>
      <c r="S5" t="str">
        <f t="shared" si="0"/>
        <v>Viktor Kovalenko, 25, Cc(C)</v>
      </c>
      <c r="U5" t="str">
        <f t="shared" si="1"/>
        <v>Viktor Kovalenko, 25, Cc(C)</v>
      </c>
      <c r="V5" t="str">
        <f t="shared" si="2"/>
        <v>Viktor Kovalenko</v>
      </c>
      <c r="W5" t="str">
        <f t="shared" si="3"/>
        <v>Viktor KovalenkoSpezia</v>
      </c>
      <c r="X5" t="str">
        <f t="shared" si="4"/>
        <v>Spezia</v>
      </c>
    </row>
    <row r="6" spans="1:24" x14ac:dyDescent="0.25">
      <c r="A6" s="22" t="str">
        <f>+Giocatori!A13</f>
        <v>Mattia BaniGenoa, 27, Di(C)</v>
      </c>
      <c r="B6" s="22">
        <f>+Giocatori!B12</f>
        <v>0</v>
      </c>
      <c r="C6" s="22">
        <f>+Giocatori!C12</f>
        <v>188</v>
      </c>
      <c r="D6" s="22">
        <f>+Giocatori!D12</f>
        <v>80</v>
      </c>
      <c r="E6" s="22" t="str">
        <f>+Giocatori!E12</f>
        <v>2(1)</v>
      </c>
      <c r="F6" s="22">
        <f>+Giocatori!F12</f>
        <v>206</v>
      </c>
      <c r="G6" s="22" t="str">
        <f>+Giocatori!G12</f>
        <v>-</v>
      </c>
      <c r="H6" s="22" t="str">
        <f>+Giocatori!H12</f>
        <v>-</v>
      </c>
      <c r="I6" s="22" t="str">
        <f>+Giocatori!I12</f>
        <v>-</v>
      </c>
      <c r="J6" s="22" t="str">
        <f>+Giocatori!J12</f>
        <v>-</v>
      </c>
      <c r="K6" s="22" t="str">
        <f>+Giocatori!K12</f>
        <v>0.3</v>
      </c>
      <c r="L6" s="22" t="str">
        <f>+Giocatori!L12</f>
        <v>77.6</v>
      </c>
      <c r="M6" s="22" t="str">
        <f>+Giocatori!M12</f>
        <v>1.7</v>
      </c>
      <c r="N6" s="22" t="str">
        <f>+Giocatori!N12</f>
        <v>-</v>
      </c>
      <c r="O6" s="22" t="str">
        <f>+Giocatori!O12</f>
        <v>6.85</v>
      </c>
      <c r="S6" t="str">
        <f t="shared" si="0"/>
        <v>Mattia BaniGenoa, 27, Di(C)</v>
      </c>
      <c r="U6" t="str">
        <f t="shared" si="1"/>
        <v>Mattia Bani, 27, Di(C)</v>
      </c>
      <c r="V6" t="str">
        <f t="shared" si="2"/>
        <v>Mattia Bani</v>
      </c>
      <c r="W6" t="str">
        <f t="shared" si="3"/>
        <v>Mattia BaniGenoa</v>
      </c>
      <c r="X6" t="str">
        <f t="shared" si="4"/>
        <v>Genoa</v>
      </c>
    </row>
    <row r="7" spans="1:24" x14ac:dyDescent="0.25">
      <c r="A7" s="22" t="str">
        <f>+Giocatori!A15</f>
        <v>Nicolò RovellaGenoa, 19, MC</v>
      </c>
      <c r="B7" s="22">
        <f>+Giocatori!B14</f>
        <v>0</v>
      </c>
      <c r="C7" s="22">
        <f>+Giocatori!C14</f>
        <v>179</v>
      </c>
      <c r="D7" s="22">
        <f>+Giocatori!D14</f>
        <v>66</v>
      </c>
      <c r="E7" s="22">
        <f>+Giocatori!E14</f>
        <v>9</v>
      </c>
      <c r="F7" s="22">
        <f>+Giocatori!F14</f>
        <v>766</v>
      </c>
      <c r="G7" s="22" t="str">
        <f>+Giocatori!G14</f>
        <v>-</v>
      </c>
      <c r="H7" s="22">
        <f>+Giocatori!H14</f>
        <v>3</v>
      </c>
      <c r="I7" s="22" t="str">
        <f>+Giocatori!I14</f>
        <v>-</v>
      </c>
      <c r="J7" s="22" t="str">
        <f>+Giocatori!J14</f>
        <v>-</v>
      </c>
      <c r="K7" s="22" t="str">
        <f>+Giocatori!K14</f>
        <v>0.9</v>
      </c>
      <c r="L7" s="22" t="str">
        <f>+Giocatori!L14</f>
        <v>86.2</v>
      </c>
      <c r="M7" s="22" t="str">
        <f>+Giocatori!M14</f>
        <v>0.2</v>
      </c>
      <c r="N7" s="22" t="str">
        <f>+Giocatori!N14</f>
        <v>-</v>
      </c>
      <c r="O7" s="22" t="str">
        <f>+Giocatori!O14</f>
        <v>6.79</v>
      </c>
      <c r="S7" t="str">
        <f t="shared" si="0"/>
        <v>Nicolò RovellaGenoa, 19, MC</v>
      </c>
      <c r="U7" t="str">
        <f t="shared" si="1"/>
        <v>Nicolò Rovella, 19, MC</v>
      </c>
      <c r="V7" t="str">
        <f t="shared" si="2"/>
        <v>Nicolò Rovella</v>
      </c>
      <c r="W7" t="str">
        <f t="shared" si="3"/>
        <v>Nicolò RovellaGenoa</v>
      </c>
      <c r="X7" t="str">
        <f t="shared" si="4"/>
        <v>Genoa</v>
      </c>
    </row>
    <row r="8" spans="1:24" x14ac:dyDescent="0.25">
      <c r="A8" s="22" t="str">
        <f>+Giocatori!A17</f>
        <v>Domenico CriscitoGenoa, 34, Di(CS),Cc(S)</v>
      </c>
      <c r="B8" s="22">
        <f>+Giocatori!B16</f>
        <v>0</v>
      </c>
      <c r="C8" s="22">
        <f>+Giocatori!C16</f>
        <v>183</v>
      </c>
      <c r="D8" s="22">
        <f>+Giocatori!D16</f>
        <v>75</v>
      </c>
      <c r="E8" s="22">
        <f>+Giocatori!E16</f>
        <v>9</v>
      </c>
      <c r="F8" s="22">
        <f>+Giocatori!F16</f>
        <v>783</v>
      </c>
      <c r="G8" s="22">
        <f>+Giocatori!G16</f>
        <v>3</v>
      </c>
      <c r="H8" s="22">
        <f>+Giocatori!H16</f>
        <v>1</v>
      </c>
      <c r="I8" s="22">
        <f>+Giocatori!I16</f>
        <v>3</v>
      </c>
      <c r="J8" s="22" t="str">
        <f>+Giocatori!J16</f>
        <v>-</v>
      </c>
      <c r="K8" s="22" t="str">
        <f>+Giocatori!K16</f>
        <v>1.2</v>
      </c>
      <c r="L8" s="22" t="str">
        <f>+Giocatori!L16</f>
        <v>83.5</v>
      </c>
      <c r="M8" s="22" t="str">
        <f>+Giocatori!M16</f>
        <v>0.6</v>
      </c>
      <c r="N8" s="22" t="str">
        <f>+Giocatori!N16</f>
        <v>-</v>
      </c>
      <c r="O8" s="22" t="str">
        <f>+Giocatori!O16</f>
        <v>6.79</v>
      </c>
      <c r="S8" t="str">
        <f t="shared" si="0"/>
        <v>Domenico CriscitoGenoa, 34, Di(CS),Cc(S)</v>
      </c>
      <c r="U8" t="str">
        <f t="shared" si="1"/>
        <v>Domenico Criscito, 34, Di(CS),Cc(S)</v>
      </c>
      <c r="V8" t="str">
        <f t="shared" si="2"/>
        <v>Domenico Criscito</v>
      </c>
      <c r="W8" t="str">
        <f t="shared" si="3"/>
        <v>Domenico CriscitoGenoa</v>
      </c>
      <c r="X8" t="str">
        <f t="shared" si="4"/>
        <v>Genoa</v>
      </c>
    </row>
    <row r="9" spans="1:24" x14ac:dyDescent="0.25">
      <c r="A9" s="22" t="str">
        <f>+Giocatori!A19</f>
        <v>Simone BastoniSpezia, 24, Di(S)</v>
      </c>
      <c r="B9" s="22">
        <f>+Giocatori!B18</f>
        <v>0</v>
      </c>
      <c r="C9" s="22">
        <f>+Giocatori!C18</f>
        <v>183</v>
      </c>
      <c r="D9" s="22">
        <f>+Giocatori!D18</f>
        <v>74</v>
      </c>
      <c r="E9" s="22">
        <f>+Giocatori!E18</f>
        <v>8</v>
      </c>
      <c r="F9" s="22">
        <f>+Giocatori!F18</f>
        <v>707</v>
      </c>
      <c r="G9" s="22">
        <f>+Giocatori!G18</f>
        <v>2</v>
      </c>
      <c r="H9" s="22">
        <f>+Giocatori!H18</f>
        <v>1</v>
      </c>
      <c r="I9" s="22">
        <f>+Giocatori!I18</f>
        <v>1</v>
      </c>
      <c r="J9" s="22">
        <f>+Giocatori!J18</f>
        <v>1</v>
      </c>
      <c r="K9" s="22" t="str">
        <f>+Giocatori!K18</f>
        <v>1.1</v>
      </c>
      <c r="L9" s="22" t="str">
        <f>+Giocatori!L18</f>
        <v>74.9</v>
      </c>
      <c r="M9" s="22" t="str">
        <f>+Giocatori!M18</f>
        <v>0.8</v>
      </c>
      <c r="N9" s="22">
        <f>+Giocatori!N18</f>
        <v>1</v>
      </c>
      <c r="O9" s="22" t="str">
        <f>+Giocatori!O18</f>
        <v>6.74</v>
      </c>
      <c r="S9" t="str">
        <f t="shared" si="0"/>
        <v>Simone Bastoni, 24, Di(S)</v>
      </c>
      <c r="U9" t="str">
        <f t="shared" si="1"/>
        <v>Simone Bastoni, 24, Di(S)</v>
      </c>
      <c r="V9" t="str">
        <f t="shared" si="2"/>
        <v>Simone Bastoni</v>
      </c>
      <c r="W9" t="str">
        <f t="shared" si="3"/>
        <v>Simone BastoniSpezia</v>
      </c>
      <c r="X9" t="str">
        <f t="shared" si="4"/>
        <v>Spezia</v>
      </c>
    </row>
    <row r="10" spans="1:24" x14ac:dyDescent="0.25">
      <c r="A10" s="22" t="str">
        <f>+Giocatori!A21</f>
        <v>Mohamed FaresGenoa, 25, Di(S),Cc(S)</v>
      </c>
      <c r="B10" s="22">
        <f>+Giocatori!B20</f>
        <v>0</v>
      </c>
      <c r="C10" s="22">
        <f>+Giocatori!C20</f>
        <v>186</v>
      </c>
      <c r="D10" s="22">
        <f>+Giocatori!D20</f>
        <v>75</v>
      </c>
      <c r="E10" s="22" t="str">
        <f>+Giocatori!E20</f>
        <v>5(2)</v>
      </c>
      <c r="F10" s="22">
        <f>+Giocatori!F20</f>
        <v>470</v>
      </c>
      <c r="G10" s="22">
        <f>+Giocatori!G20</f>
        <v>2</v>
      </c>
      <c r="H10" s="22">
        <f>+Giocatori!H20</f>
        <v>1</v>
      </c>
      <c r="I10" s="22">
        <f>+Giocatori!I20</f>
        <v>2</v>
      </c>
      <c r="J10" s="22" t="str">
        <f>+Giocatori!J20</f>
        <v>-</v>
      </c>
      <c r="K10" s="22" t="str">
        <f>+Giocatori!K20</f>
        <v>1.9</v>
      </c>
      <c r="L10" s="22" t="str">
        <f>+Giocatori!L20</f>
        <v>67.4</v>
      </c>
      <c r="M10" s="22" t="str">
        <f>+Giocatori!M20</f>
        <v>1.1</v>
      </c>
      <c r="N10" s="22">
        <f>+Giocatori!N20</f>
        <v>1</v>
      </c>
      <c r="O10" s="22" t="str">
        <f>+Giocatori!O20</f>
        <v>6.73</v>
      </c>
      <c r="S10" t="str">
        <f t="shared" si="0"/>
        <v>Mohamed FaresGenoa, 25, Di(S),Cc(S)</v>
      </c>
      <c r="U10" t="str">
        <f t="shared" si="1"/>
        <v>Mohamed Fares, 25, Di(S),Cc(S)</v>
      </c>
      <c r="V10" t="str">
        <f t="shared" si="2"/>
        <v>Mohamed Fares</v>
      </c>
      <c r="W10" t="str">
        <f t="shared" si="3"/>
        <v>Mohamed FaresGenoa</v>
      </c>
      <c r="X10" t="str">
        <f t="shared" si="4"/>
        <v>Genoa</v>
      </c>
    </row>
    <row r="11" spans="1:24" x14ac:dyDescent="0.25">
      <c r="A11" s="22" t="str">
        <f>+Giocatori!A23</f>
        <v>Daniele VerdeSpezia, 25, CO(CSD)</v>
      </c>
      <c r="B11" s="22">
        <f>+Giocatori!B22</f>
        <v>0</v>
      </c>
      <c r="C11" s="22">
        <f>+Giocatori!C22</f>
        <v>168</v>
      </c>
      <c r="D11" s="22">
        <f>+Giocatori!D22</f>
        <v>64</v>
      </c>
      <c r="E11" s="22" t="str">
        <f>+Giocatori!E22</f>
        <v>5(4)</v>
      </c>
      <c r="F11" s="22">
        <f>+Giocatori!F22</f>
        <v>479</v>
      </c>
      <c r="G11" s="22">
        <f>+Giocatori!G22</f>
        <v>3</v>
      </c>
      <c r="H11" s="22">
        <f>+Giocatori!H22</f>
        <v>1</v>
      </c>
      <c r="I11" s="22" t="str">
        <f>+Giocatori!I22</f>
        <v>-</v>
      </c>
      <c r="J11" s="22" t="str">
        <f>+Giocatori!J22</f>
        <v>-</v>
      </c>
      <c r="K11" s="22" t="str">
        <f>+Giocatori!K22</f>
        <v>2.4</v>
      </c>
      <c r="L11" s="22" t="str">
        <f>+Giocatori!L22</f>
        <v>80.1</v>
      </c>
      <c r="M11" s="22" t="str">
        <f>+Giocatori!M22</f>
        <v>-</v>
      </c>
      <c r="N11" s="22" t="str">
        <f>+Giocatori!N22</f>
        <v>-</v>
      </c>
      <c r="O11" s="22" t="str">
        <f>+Giocatori!O22</f>
        <v>6.72</v>
      </c>
      <c r="S11" t="str">
        <f t="shared" si="0"/>
        <v>Daniele Verde, 25, CO(CSD)</v>
      </c>
      <c r="U11" t="str">
        <f t="shared" si="1"/>
        <v>Daniele Verde, 25, CO(CSD)</v>
      </c>
      <c r="V11" t="str">
        <f t="shared" si="2"/>
        <v>Daniele Verde</v>
      </c>
      <c r="W11" t="str">
        <f t="shared" si="3"/>
        <v>Daniele VerdeSpezia</v>
      </c>
      <c r="X11" t="str">
        <f t="shared" si="4"/>
        <v>Spezia</v>
      </c>
    </row>
    <row r="12" spans="1:24" x14ac:dyDescent="0.25">
      <c r="A12" s="22" t="str">
        <f>+Giocatori!A25</f>
        <v>Mehdi BourabiaSpezia, 30, Cc(C)</v>
      </c>
      <c r="B12" s="22">
        <f>+Giocatori!B24</f>
        <v>0</v>
      </c>
      <c r="C12" s="22">
        <f>+Giocatori!C24</f>
        <v>183</v>
      </c>
      <c r="D12" s="22">
        <f>+Giocatori!D24</f>
        <v>73</v>
      </c>
      <c r="E12" s="22" t="str">
        <f>+Giocatori!E24</f>
        <v>2(2)</v>
      </c>
      <c r="F12" s="22">
        <f>+Giocatori!F24</f>
        <v>198</v>
      </c>
      <c r="G12" s="22">
        <f>+Giocatori!G24</f>
        <v>1</v>
      </c>
      <c r="H12" s="22" t="str">
        <f>+Giocatori!H24</f>
        <v>-</v>
      </c>
      <c r="I12" s="22" t="str">
        <f>+Giocatori!I24</f>
        <v>-</v>
      </c>
      <c r="J12" s="22" t="str">
        <f>+Giocatori!J24</f>
        <v>-</v>
      </c>
      <c r="K12" s="22" t="str">
        <f>+Giocatori!K24</f>
        <v>0.3</v>
      </c>
      <c r="L12" s="22" t="str">
        <f>+Giocatori!L24</f>
        <v>80.3</v>
      </c>
      <c r="M12" s="22" t="str">
        <f>+Giocatori!M24</f>
        <v>0.3</v>
      </c>
      <c r="N12" s="22" t="str">
        <f>+Giocatori!N24</f>
        <v>-</v>
      </c>
      <c r="O12" s="22" t="str">
        <f>+Giocatori!O24</f>
        <v>6.69</v>
      </c>
      <c r="S12" t="str">
        <f t="shared" si="0"/>
        <v>Mehdi Bourabia, 30, Cc(C)</v>
      </c>
      <c r="U12" t="str">
        <f t="shared" si="1"/>
        <v>Mehdi Bourabia, 30, Cc(C)</v>
      </c>
      <c r="V12" t="str">
        <f t="shared" si="2"/>
        <v>Mehdi Bourabia</v>
      </c>
      <c r="W12" t="str">
        <f t="shared" si="3"/>
        <v>Mehdi BourabiaSpezia</v>
      </c>
      <c r="X12" t="str">
        <f t="shared" si="4"/>
        <v>Spezia</v>
      </c>
    </row>
    <row r="13" spans="1:24" x14ac:dyDescent="0.25">
      <c r="A13" s="22" t="str">
        <f>+Giocatori!A27</f>
        <v>Andrea CambiasoGenoa, 21, Defender</v>
      </c>
      <c r="B13" s="22">
        <f>+Giocatori!B26</f>
        <v>0</v>
      </c>
      <c r="C13" s="22">
        <f>+Giocatori!C26</f>
        <v>181</v>
      </c>
      <c r="D13" s="22">
        <f>+Giocatori!D26</f>
        <v>0</v>
      </c>
      <c r="E13" s="22" t="str">
        <f>+Giocatori!E26</f>
        <v>8(1)</v>
      </c>
      <c r="F13" s="22">
        <f>+Giocatori!F26</f>
        <v>631</v>
      </c>
      <c r="G13" s="22">
        <f>+Giocatori!G26</f>
        <v>1</v>
      </c>
      <c r="H13" s="22">
        <f>+Giocatori!H26</f>
        <v>2</v>
      </c>
      <c r="I13" s="22">
        <f>+Giocatori!I26</f>
        <v>1</v>
      </c>
      <c r="J13" s="22" t="str">
        <f>+Giocatori!J26</f>
        <v>-</v>
      </c>
      <c r="K13" s="22" t="str">
        <f>+Giocatori!K26</f>
        <v>0.8</v>
      </c>
      <c r="L13" s="22" t="str">
        <f>+Giocatori!L26</f>
        <v>85.1</v>
      </c>
      <c r="M13" s="22" t="str">
        <f>+Giocatori!M26</f>
        <v>0.1</v>
      </c>
      <c r="N13" s="22" t="str">
        <f>+Giocatori!N26</f>
        <v>-</v>
      </c>
      <c r="O13" s="22" t="str">
        <f>+Giocatori!O26</f>
        <v>6.66</v>
      </c>
      <c r="S13" t="str">
        <f t="shared" si="0"/>
        <v>Andrea CambiasoGenoa, 21, Defender</v>
      </c>
      <c r="U13" t="str">
        <f t="shared" si="1"/>
        <v>Andrea Cambiaso, 21, Defender</v>
      </c>
      <c r="V13" t="str">
        <f t="shared" si="2"/>
        <v>Andrea Cambiaso</v>
      </c>
      <c r="W13" t="str">
        <f t="shared" si="3"/>
        <v>Andrea CambiasoGenoa</v>
      </c>
      <c r="X13" t="str">
        <f t="shared" si="4"/>
        <v>Genoa</v>
      </c>
    </row>
    <row r="14" spans="1:24" x14ac:dyDescent="0.25">
      <c r="A14" s="22" t="str">
        <f>+Giocatori!A29</f>
        <v>Milan BadeljGenoa, 32, Cc(C)</v>
      </c>
      <c r="B14" s="22">
        <f>+Giocatori!B28</f>
        <v>0</v>
      </c>
      <c r="C14" s="22">
        <f>+Giocatori!C28</f>
        <v>186</v>
      </c>
      <c r="D14" s="22">
        <f>+Giocatori!D28</f>
        <v>76</v>
      </c>
      <c r="E14" s="22">
        <f>+Giocatori!E28</f>
        <v>7</v>
      </c>
      <c r="F14" s="22">
        <f>+Giocatori!F28</f>
        <v>586</v>
      </c>
      <c r="G14" s="22" t="str">
        <f>+Giocatori!G28</f>
        <v>-</v>
      </c>
      <c r="H14" s="22" t="str">
        <f>+Giocatori!H28</f>
        <v>-</v>
      </c>
      <c r="I14" s="22" t="str">
        <f>+Giocatori!I28</f>
        <v>-</v>
      </c>
      <c r="J14" s="22" t="str">
        <f>+Giocatori!J28</f>
        <v>-</v>
      </c>
      <c r="K14" s="22" t="str">
        <f>+Giocatori!K28</f>
        <v>0.4</v>
      </c>
      <c r="L14" s="22" t="str">
        <f>+Giocatori!L28</f>
        <v>84.9</v>
      </c>
      <c r="M14" s="22" t="str">
        <f>+Giocatori!M28</f>
        <v>0.7</v>
      </c>
      <c r="N14" s="22" t="str">
        <f>+Giocatori!N28</f>
        <v>-</v>
      </c>
      <c r="O14" s="22" t="str">
        <f>+Giocatori!O28</f>
        <v>6.61</v>
      </c>
      <c r="S14" t="str">
        <f t="shared" si="0"/>
        <v>Milan BadeljGenoa, 32, Cc(C)</v>
      </c>
      <c r="U14" t="str">
        <f t="shared" si="1"/>
        <v>Milan Badelj, 32, Cc(C)</v>
      </c>
      <c r="V14" t="str">
        <f t="shared" si="2"/>
        <v>Milan Badelj</v>
      </c>
      <c r="W14" t="str">
        <f t="shared" si="3"/>
        <v>Milan BadeljGenoa</v>
      </c>
      <c r="X14" t="str">
        <f t="shared" si="4"/>
        <v>Genoa</v>
      </c>
    </row>
    <row r="15" spans="1:24" x14ac:dyDescent="0.25">
      <c r="A15" s="22" t="str">
        <f>+Giocatori!A31</f>
        <v>Ebrima ColleySpezia, 21, Midfielder</v>
      </c>
      <c r="B15" s="22">
        <f>+Giocatori!B30</f>
        <v>0</v>
      </c>
      <c r="C15" s="22">
        <f>+Giocatori!C30</f>
        <v>180</v>
      </c>
      <c r="D15" s="22">
        <f>+Giocatori!D30</f>
        <v>70</v>
      </c>
      <c r="E15" s="22">
        <f>+Giocatori!E30</f>
        <v>3</v>
      </c>
      <c r="F15" s="22">
        <f>+Giocatori!F30</f>
        <v>211</v>
      </c>
      <c r="G15" s="22" t="str">
        <f>+Giocatori!G30</f>
        <v>-</v>
      </c>
      <c r="H15" s="22" t="str">
        <f>+Giocatori!H30</f>
        <v>-</v>
      </c>
      <c r="I15" s="22" t="str">
        <f>+Giocatori!I30</f>
        <v>-</v>
      </c>
      <c r="J15" s="22" t="str">
        <f>+Giocatori!J30</f>
        <v>-</v>
      </c>
      <c r="K15" s="22">
        <f>+Giocatori!K30</f>
        <v>2</v>
      </c>
      <c r="L15" s="22" t="str">
        <f>+Giocatori!L30</f>
        <v>77.3</v>
      </c>
      <c r="M15" s="22" t="str">
        <f>+Giocatori!M30</f>
        <v>0.3</v>
      </c>
      <c r="N15" s="22" t="str">
        <f>+Giocatori!N30</f>
        <v>-</v>
      </c>
      <c r="O15" s="22" t="str">
        <f>+Giocatori!O30</f>
        <v>6.61</v>
      </c>
      <c r="S15" t="str">
        <f t="shared" si="0"/>
        <v>Ebrima Colley, 21, Midfielder</v>
      </c>
      <c r="U15" t="str">
        <f t="shared" si="1"/>
        <v>Ebrima Colley, 21, Midfielder</v>
      </c>
      <c r="V15" t="str">
        <f t="shared" si="2"/>
        <v>Ebrima Colley</v>
      </c>
      <c r="W15" t="str">
        <f t="shared" si="3"/>
        <v>Ebrima ColleySpezia</v>
      </c>
      <c r="X15" t="str">
        <f t="shared" si="4"/>
        <v>Spezia</v>
      </c>
    </row>
    <row r="16" spans="1:24" x14ac:dyDescent="0.25">
      <c r="A16" s="22" t="str">
        <f>+Giocatori!A33</f>
        <v>Emmanuel GyasiSpezia, 27, CO(SD)</v>
      </c>
      <c r="B16" s="22">
        <f>+Giocatori!B32</f>
        <v>0</v>
      </c>
      <c r="C16" s="22">
        <f>+Giocatori!C32</f>
        <v>181</v>
      </c>
      <c r="D16" s="22">
        <f>+Giocatori!D32</f>
        <v>70</v>
      </c>
      <c r="E16" s="22">
        <f>+Giocatori!E32</f>
        <v>9</v>
      </c>
      <c r="F16" s="22">
        <f>+Giocatori!F32</f>
        <v>764</v>
      </c>
      <c r="G16" s="22">
        <f>+Giocatori!G32</f>
        <v>2</v>
      </c>
      <c r="H16" s="22" t="str">
        <f>+Giocatori!H32</f>
        <v>-</v>
      </c>
      <c r="I16" s="22">
        <f>+Giocatori!I32</f>
        <v>3</v>
      </c>
      <c r="J16" s="22" t="str">
        <f>+Giocatori!J32</f>
        <v>-</v>
      </c>
      <c r="K16" s="22" t="str">
        <f>+Giocatori!K32</f>
        <v>1.7</v>
      </c>
      <c r="L16" s="22" t="str">
        <f>+Giocatori!L32</f>
        <v>85.9</v>
      </c>
      <c r="M16" s="22" t="str">
        <f>+Giocatori!M32</f>
        <v>0.7</v>
      </c>
      <c r="N16" s="22" t="str">
        <f>+Giocatori!N32</f>
        <v>-</v>
      </c>
      <c r="O16" s="22" t="str">
        <f>+Giocatori!O32</f>
        <v>6.61</v>
      </c>
      <c r="S16" t="str">
        <f t="shared" si="0"/>
        <v>Emmanuel Gyasi, 27, CO(SD)</v>
      </c>
      <c r="U16" t="str">
        <f t="shared" si="1"/>
        <v>Emmanuel Gyasi, 27, CO(SD)</v>
      </c>
      <c r="V16" t="str">
        <f t="shared" si="2"/>
        <v>Emmanuel Gyasi</v>
      </c>
      <c r="W16" t="str">
        <f t="shared" si="3"/>
        <v>Emmanuel GyasiSpezia</v>
      </c>
      <c r="X16" t="str">
        <f t="shared" si="4"/>
        <v>Spezia</v>
      </c>
    </row>
    <row r="17" spans="1:24" x14ac:dyDescent="0.25">
      <c r="A17" s="22" t="str">
        <f>+Giocatori!A35</f>
        <v>David StrelecSpezia, 20, Forward</v>
      </c>
      <c r="B17" s="22">
        <f>+Giocatori!B34</f>
        <v>0</v>
      </c>
      <c r="C17" s="22">
        <f>+Giocatori!C34</f>
        <v>185</v>
      </c>
      <c r="D17" s="22">
        <f>+Giocatori!D34</f>
        <v>73</v>
      </c>
      <c r="E17" s="22" t="str">
        <f>+Giocatori!E34</f>
        <v>2(2)</v>
      </c>
      <c r="F17" s="22">
        <f>+Giocatori!F34</f>
        <v>200</v>
      </c>
      <c r="G17" s="22">
        <f>+Giocatori!G34</f>
        <v>1</v>
      </c>
      <c r="H17" s="22" t="str">
        <f>+Giocatori!H34</f>
        <v>-</v>
      </c>
      <c r="I17" s="22" t="str">
        <f>+Giocatori!I34</f>
        <v>-</v>
      </c>
      <c r="J17" s="22" t="str">
        <f>+Giocatori!J34</f>
        <v>-</v>
      </c>
      <c r="K17" s="22" t="str">
        <f>+Giocatori!K34</f>
        <v>0.8</v>
      </c>
      <c r="L17" s="22">
        <f>+Giocatori!L34</f>
        <v>73</v>
      </c>
      <c r="M17" s="22">
        <f>+Giocatori!M34</f>
        <v>1</v>
      </c>
      <c r="N17" s="22" t="str">
        <f>+Giocatori!N34</f>
        <v>-</v>
      </c>
      <c r="O17" s="22" t="str">
        <f>+Giocatori!O34</f>
        <v>6.58</v>
      </c>
      <c r="S17" t="str">
        <f t="shared" si="0"/>
        <v>David Strelec, 20, Forward</v>
      </c>
      <c r="U17" t="str">
        <f t="shared" si="1"/>
        <v>David Strelec, 20, Forward</v>
      </c>
      <c r="V17" t="str">
        <f t="shared" si="2"/>
        <v>David Strelec</v>
      </c>
      <c r="W17" t="str">
        <f t="shared" si="3"/>
        <v>David StrelecSpezia</v>
      </c>
      <c r="X17" t="str">
        <f t="shared" si="4"/>
        <v>Spezia</v>
      </c>
    </row>
    <row r="18" spans="1:24" x14ac:dyDescent="0.25">
      <c r="A18" s="22" t="str">
        <f>+Giocatori!A37</f>
        <v>Pablo GaldamesGenoa, 24, Cc(C)</v>
      </c>
      <c r="B18" s="22">
        <f>+Giocatori!B36</f>
        <v>0</v>
      </c>
      <c r="C18" s="22">
        <f>+Giocatori!C36</f>
        <v>175</v>
      </c>
      <c r="D18" s="22">
        <f>+Giocatori!D36</f>
        <v>68</v>
      </c>
      <c r="E18" s="22" t="str">
        <f>+Giocatori!E36</f>
        <v>0(1)</v>
      </c>
      <c r="F18" s="22">
        <f>+Giocatori!F36</f>
        <v>45</v>
      </c>
      <c r="G18" s="22" t="str">
        <f>+Giocatori!G36</f>
        <v>-</v>
      </c>
      <c r="H18" s="22" t="str">
        <f>+Giocatori!H36</f>
        <v>-</v>
      </c>
      <c r="I18" s="22" t="str">
        <f>+Giocatori!I36</f>
        <v>-</v>
      </c>
      <c r="J18" s="22" t="str">
        <f>+Giocatori!J36</f>
        <v>-</v>
      </c>
      <c r="K18" s="22">
        <f>+Giocatori!K36</f>
        <v>2</v>
      </c>
      <c r="L18" s="22" t="str">
        <f>+Giocatori!L36</f>
        <v>78.9</v>
      </c>
      <c r="M18" s="22" t="str">
        <f>+Giocatori!M36</f>
        <v>-</v>
      </c>
      <c r="N18" s="22" t="str">
        <f>+Giocatori!N36</f>
        <v>-</v>
      </c>
      <c r="O18" s="22" t="str">
        <f>+Giocatori!O36</f>
        <v>6.57</v>
      </c>
      <c r="S18" t="str">
        <f t="shared" si="0"/>
        <v>Pablo GaldamesGenoa, 24, Cc(C)</v>
      </c>
      <c r="U18" t="str">
        <f t="shared" si="1"/>
        <v>Pablo Galdames, 24, Cc(C)</v>
      </c>
      <c r="V18" t="str">
        <f t="shared" si="2"/>
        <v>Pablo Galdames</v>
      </c>
      <c r="W18" t="str">
        <f t="shared" si="3"/>
        <v>Pablo GaldamesGenoa</v>
      </c>
      <c r="X18" t="str">
        <f t="shared" si="4"/>
        <v>Genoa</v>
      </c>
    </row>
    <row r="19" spans="1:24" x14ac:dyDescent="0.25">
      <c r="A19" s="22" t="str">
        <f>+Giocatori!A39</f>
        <v>Salvador FerrerSpezia, 23, Di(D)</v>
      </c>
      <c r="B19" s="22">
        <f>+Giocatori!B38</f>
        <v>0</v>
      </c>
      <c r="C19" s="22">
        <f>+Giocatori!C38</f>
        <v>184</v>
      </c>
      <c r="D19" s="22">
        <f>+Giocatori!D38</f>
        <v>73</v>
      </c>
      <c r="E19" s="22" t="str">
        <f>+Giocatori!E38</f>
        <v>8(1)</v>
      </c>
      <c r="F19" s="22">
        <f>+Giocatori!F38</f>
        <v>741</v>
      </c>
      <c r="G19" s="22" t="str">
        <f>+Giocatori!G38</f>
        <v>-</v>
      </c>
      <c r="H19" s="22" t="str">
        <f>+Giocatori!H38</f>
        <v>-</v>
      </c>
      <c r="I19" s="22">
        <f>+Giocatori!I38</f>
        <v>2</v>
      </c>
      <c r="J19" s="22" t="str">
        <f>+Giocatori!J38</f>
        <v>-</v>
      </c>
      <c r="K19" s="22" t="str">
        <f>+Giocatori!K38</f>
        <v>0.4</v>
      </c>
      <c r="L19" s="22" t="str">
        <f>+Giocatori!L38</f>
        <v>80.7</v>
      </c>
      <c r="M19" s="22">
        <f>+Giocatori!M38</f>
        <v>2</v>
      </c>
      <c r="N19" s="22" t="str">
        <f>+Giocatori!N38</f>
        <v>-</v>
      </c>
      <c r="O19" s="22" t="str">
        <f>+Giocatori!O38</f>
        <v>6.56</v>
      </c>
      <c r="S19" t="str">
        <f t="shared" si="0"/>
        <v>Salvador Ferrer, 23, Di(D)</v>
      </c>
      <c r="U19" t="str">
        <f t="shared" si="1"/>
        <v>Salvador Ferrer, 23, Di(D)</v>
      </c>
      <c r="V19" t="str">
        <f t="shared" si="2"/>
        <v>Salvador Ferrer</v>
      </c>
      <c r="W19" t="str">
        <f t="shared" si="3"/>
        <v>Salvador FerrerSpezia</v>
      </c>
      <c r="X19" t="str">
        <f t="shared" si="4"/>
        <v>Spezia</v>
      </c>
    </row>
    <row r="20" spans="1:24" x14ac:dyDescent="0.25">
      <c r="A20" s="22" t="str">
        <f>+Giocatori!A41</f>
        <v>Petko HristovSpezia, 22, Di(C)</v>
      </c>
      <c r="B20" s="22">
        <f>+Giocatori!B40</f>
        <v>0</v>
      </c>
      <c r="C20" s="22">
        <f>+Giocatori!C40</f>
        <v>191</v>
      </c>
      <c r="D20" s="22">
        <f>+Giocatori!D40</f>
        <v>85</v>
      </c>
      <c r="E20" s="22" t="str">
        <f>+Giocatori!E40</f>
        <v>7(2)</v>
      </c>
      <c r="F20" s="22">
        <f>+Giocatori!F40</f>
        <v>728</v>
      </c>
      <c r="G20" s="22" t="str">
        <f>+Giocatori!G40</f>
        <v>-</v>
      </c>
      <c r="H20" s="22" t="str">
        <f>+Giocatori!H40</f>
        <v>-</v>
      </c>
      <c r="I20" s="22">
        <f>+Giocatori!I40</f>
        <v>1</v>
      </c>
      <c r="J20" s="22" t="str">
        <f>+Giocatori!J40</f>
        <v>-</v>
      </c>
      <c r="K20" s="22" t="str">
        <f>+Giocatori!K40</f>
        <v>-</v>
      </c>
      <c r="L20" s="22" t="str">
        <f>+Giocatori!L40</f>
        <v>80.3</v>
      </c>
      <c r="M20" s="22" t="str">
        <f>+Giocatori!M40</f>
        <v>2.1</v>
      </c>
      <c r="N20" s="22" t="str">
        <f>+Giocatori!N40</f>
        <v>-</v>
      </c>
      <c r="O20" s="22" t="str">
        <f>+Giocatori!O40</f>
        <v>6.54</v>
      </c>
      <c r="S20" t="str">
        <f t="shared" si="0"/>
        <v>Petko Hristov, 22, Di(C)</v>
      </c>
      <c r="U20" t="str">
        <f t="shared" si="1"/>
        <v>Petko Hristov, 22, Di(C)</v>
      </c>
      <c r="V20" t="str">
        <f t="shared" si="2"/>
        <v>Petko Hristov</v>
      </c>
      <c r="W20" t="str">
        <f t="shared" si="3"/>
        <v>Petko HristovSpezia</v>
      </c>
      <c r="X20" t="str">
        <f t="shared" si="4"/>
        <v>Spezia</v>
      </c>
    </row>
    <row r="21" spans="1:24" x14ac:dyDescent="0.25">
      <c r="A21" s="22" t="str">
        <f>+Giocatori!A43</f>
        <v>Aimar SherSpezia, 18, Midfielder</v>
      </c>
      <c r="B21" s="22">
        <f>+Giocatori!B42</f>
        <v>0</v>
      </c>
      <c r="C21" s="22">
        <f>+Giocatori!C42</f>
        <v>0</v>
      </c>
      <c r="D21" s="22">
        <f>+Giocatori!D42</f>
        <v>0</v>
      </c>
      <c r="E21" s="22" t="str">
        <f>+Giocatori!E42</f>
        <v>0(1)</v>
      </c>
      <c r="F21" s="22">
        <f>+Giocatori!F42</f>
        <v>45</v>
      </c>
      <c r="G21" s="22" t="str">
        <f>+Giocatori!G42</f>
        <v>-</v>
      </c>
      <c r="H21" s="22" t="str">
        <f>+Giocatori!H42</f>
        <v>-</v>
      </c>
      <c r="I21" s="22" t="str">
        <f>+Giocatori!I42</f>
        <v>-</v>
      </c>
      <c r="J21" s="22" t="str">
        <f>+Giocatori!J42</f>
        <v>-</v>
      </c>
      <c r="K21" s="22" t="str">
        <f>+Giocatori!K42</f>
        <v>-</v>
      </c>
      <c r="L21" s="22" t="str">
        <f>+Giocatori!L42</f>
        <v>90.5</v>
      </c>
      <c r="M21" s="22">
        <f>+Giocatori!M42</f>
        <v>1</v>
      </c>
      <c r="N21" s="22" t="str">
        <f>+Giocatori!N42</f>
        <v>-</v>
      </c>
      <c r="O21" s="22" t="str">
        <f>+Giocatori!O42</f>
        <v>6.52</v>
      </c>
      <c r="S21" t="str">
        <f t="shared" si="0"/>
        <v>Aimar Sher, 18, Midfielder</v>
      </c>
      <c r="U21" t="str">
        <f t="shared" si="1"/>
        <v>Aimar Sher, 18, Midfielder</v>
      </c>
      <c r="V21" t="str">
        <f t="shared" si="2"/>
        <v>Aimar Sher</v>
      </c>
      <c r="W21" t="str">
        <f t="shared" si="3"/>
        <v>Aimar SherSpezia</v>
      </c>
      <c r="X21" t="str">
        <f t="shared" si="4"/>
        <v>Spezia</v>
      </c>
    </row>
    <row r="22" spans="1:24" x14ac:dyDescent="0.25">
      <c r="A22" s="22" t="str">
        <f>+Giocatori!A45</f>
        <v>Yayah KallonGenoa, 20, Forward</v>
      </c>
      <c r="B22" s="22">
        <f>+Giocatori!B44</f>
        <v>0</v>
      </c>
      <c r="C22" s="22">
        <f>+Giocatori!C44</f>
        <v>0</v>
      </c>
      <c r="D22" s="22">
        <f>+Giocatori!D44</f>
        <v>0</v>
      </c>
      <c r="E22" s="22" t="str">
        <f>+Giocatori!E44</f>
        <v>4(5)</v>
      </c>
      <c r="F22" s="22">
        <f>+Giocatori!F44</f>
        <v>477</v>
      </c>
      <c r="G22" s="22" t="str">
        <f>+Giocatori!G44</f>
        <v>-</v>
      </c>
      <c r="H22" s="22">
        <f>+Giocatori!H44</f>
        <v>1</v>
      </c>
      <c r="I22" s="22">
        <f>+Giocatori!I44</f>
        <v>2</v>
      </c>
      <c r="J22" s="22" t="str">
        <f>+Giocatori!J44</f>
        <v>-</v>
      </c>
      <c r="K22" s="22">
        <f>+Giocatori!K44</f>
        <v>1</v>
      </c>
      <c r="L22" s="22">
        <f>+Giocatori!L44</f>
        <v>68</v>
      </c>
      <c r="M22" s="22" t="str">
        <f>+Giocatori!M44</f>
        <v>0.3</v>
      </c>
      <c r="N22" s="22" t="str">
        <f>+Giocatori!N44</f>
        <v>-</v>
      </c>
      <c r="O22" s="22" t="str">
        <f>+Giocatori!O44</f>
        <v>6.47</v>
      </c>
      <c r="S22" t="str">
        <f t="shared" si="0"/>
        <v>Yayah KallonGenoa, 20, Forward</v>
      </c>
      <c r="U22" t="str">
        <f t="shared" si="1"/>
        <v>Yayah Kallon, 20, Forward</v>
      </c>
      <c r="V22" t="str">
        <f t="shared" si="2"/>
        <v>Yayah Kallon</v>
      </c>
      <c r="W22" t="str">
        <f t="shared" si="3"/>
        <v>Yayah KallonGenoa</v>
      </c>
      <c r="X22" t="str">
        <f t="shared" si="4"/>
        <v>Genoa</v>
      </c>
    </row>
    <row r="23" spans="1:24" x14ac:dyDescent="0.25">
      <c r="A23" s="22" t="str">
        <f>+Giocatori!A47</f>
        <v>Davide BiraschiGenoa, 27, Di(CD),Cc(D)</v>
      </c>
      <c r="B23" s="22">
        <f>+Giocatori!B46</f>
        <v>0</v>
      </c>
      <c r="C23" s="22">
        <f>+Giocatori!C46</f>
        <v>182</v>
      </c>
      <c r="D23" s="22">
        <f>+Giocatori!D46</f>
        <v>73</v>
      </c>
      <c r="E23" s="22" t="str">
        <f>+Giocatori!E46</f>
        <v>5(1)</v>
      </c>
      <c r="F23" s="22">
        <f>+Giocatori!F46</f>
        <v>327</v>
      </c>
      <c r="G23" s="22" t="str">
        <f>+Giocatori!G46</f>
        <v>-</v>
      </c>
      <c r="H23" s="22" t="str">
        <f>+Giocatori!H46</f>
        <v>-</v>
      </c>
      <c r="I23" s="22">
        <f>+Giocatori!I46</f>
        <v>2</v>
      </c>
      <c r="J23" s="22" t="str">
        <f>+Giocatori!J46</f>
        <v>-</v>
      </c>
      <c r="K23" s="22" t="str">
        <f>+Giocatori!K46</f>
        <v>-</v>
      </c>
      <c r="L23" s="22">
        <f>+Giocatori!L46</f>
        <v>79</v>
      </c>
      <c r="M23" s="22">
        <f>+Giocatori!M46</f>
        <v>1</v>
      </c>
      <c r="N23" s="22" t="str">
        <f>+Giocatori!N46</f>
        <v>-</v>
      </c>
      <c r="O23" s="22" t="str">
        <f>+Giocatori!O46</f>
        <v>6.46</v>
      </c>
      <c r="S23" t="str">
        <f t="shared" si="0"/>
        <v>Davide BiraschiGenoa, 27, Di(CD),Cc(D)</v>
      </c>
      <c r="U23" t="str">
        <f t="shared" si="1"/>
        <v>Davide Biraschi, 27, Di(CD),Cc(D)</v>
      </c>
      <c r="V23" t="str">
        <f t="shared" si="2"/>
        <v>Davide Biraschi</v>
      </c>
      <c r="W23" t="str">
        <f t="shared" si="3"/>
        <v>Davide BiraschiGenoa</v>
      </c>
      <c r="X23" t="str">
        <f t="shared" si="4"/>
        <v>Genoa</v>
      </c>
    </row>
    <row r="24" spans="1:24" x14ac:dyDescent="0.25">
      <c r="A24" s="22" t="str">
        <f>+Giocatori!A49</f>
        <v>Jacopo SalaSpezia, 29, Di(SD),Cc(CD)</v>
      </c>
      <c r="B24" s="22">
        <f>+Giocatori!B48</f>
        <v>0</v>
      </c>
      <c r="C24" s="22">
        <f>+Giocatori!C48</f>
        <v>181</v>
      </c>
      <c r="D24" s="22">
        <f>+Giocatori!D48</f>
        <v>75</v>
      </c>
      <c r="E24" s="22" t="str">
        <f>+Giocatori!E48</f>
        <v>3(2)</v>
      </c>
      <c r="F24" s="22">
        <f>+Giocatori!F48</f>
        <v>239</v>
      </c>
      <c r="G24" s="22" t="str">
        <f>+Giocatori!G48</f>
        <v>-</v>
      </c>
      <c r="H24" s="22" t="str">
        <f>+Giocatori!H48</f>
        <v>-</v>
      </c>
      <c r="I24" s="22">
        <f>+Giocatori!I48</f>
        <v>1</v>
      </c>
      <c r="J24" s="22" t="str">
        <f>+Giocatori!J48</f>
        <v>-</v>
      </c>
      <c r="K24" s="22" t="str">
        <f>+Giocatori!K48</f>
        <v>0.2</v>
      </c>
      <c r="L24" s="22" t="str">
        <f>+Giocatori!L48</f>
        <v>92.5</v>
      </c>
      <c r="M24" s="22" t="str">
        <f>+Giocatori!M48</f>
        <v>0.2</v>
      </c>
      <c r="N24" s="22" t="str">
        <f>+Giocatori!N48</f>
        <v>-</v>
      </c>
      <c r="O24" s="22" t="str">
        <f>+Giocatori!O48</f>
        <v>6.44</v>
      </c>
      <c r="S24" t="str">
        <f t="shared" si="0"/>
        <v>Jacopo Sala, 29, Di(SD),Cc(CD)</v>
      </c>
      <c r="U24" t="str">
        <f t="shared" si="1"/>
        <v>Jacopo Sala, 29, Di(SD),Cc(CD)</v>
      </c>
      <c r="V24" t="str">
        <f t="shared" si="2"/>
        <v>Jacopo Sala</v>
      </c>
      <c r="W24" t="str">
        <f t="shared" si="3"/>
        <v>Jacopo SalaSpezia</v>
      </c>
      <c r="X24" t="str">
        <f t="shared" si="4"/>
        <v>Spezia</v>
      </c>
    </row>
    <row r="25" spans="1:24" x14ac:dyDescent="0.25">
      <c r="A25" s="22" t="str">
        <f>+Giocatori!A51</f>
        <v>Janis AntisteSpezia, 19, Forward</v>
      </c>
      <c r="B25" s="22">
        <f>+Giocatori!B50</f>
        <v>0</v>
      </c>
      <c r="C25" s="22">
        <f>+Giocatori!C50</f>
        <v>180</v>
      </c>
      <c r="D25" s="22">
        <f>+Giocatori!D50</f>
        <v>0</v>
      </c>
      <c r="E25" s="22" t="str">
        <f>+Giocatori!E50</f>
        <v>7(1)</v>
      </c>
      <c r="F25" s="22">
        <f>+Giocatori!F50</f>
        <v>527</v>
      </c>
      <c r="G25" s="22">
        <f>+Giocatori!G50</f>
        <v>1</v>
      </c>
      <c r="H25" s="22" t="str">
        <f>+Giocatori!H50</f>
        <v>-</v>
      </c>
      <c r="I25" s="22" t="str">
        <f>+Giocatori!I50</f>
        <v>-</v>
      </c>
      <c r="J25" s="22" t="str">
        <f>+Giocatori!J50</f>
        <v>-</v>
      </c>
      <c r="K25" s="22" t="str">
        <f>+Giocatori!K50</f>
        <v>1.1</v>
      </c>
      <c r="L25" s="22" t="str">
        <f>+Giocatori!L50</f>
        <v>66.3</v>
      </c>
      <c r="M25" s="22" t="str">
        <f>+Giocatori!M50</f>
        <v>0.8</v>
      </c>
      <c r="N25" s="22" t="str">
        <f>+Giocatori!N50</f>
        <v>-</v>
      </c>
      <c r="O25" s="22" t="str">
        <f>+Giocatori!O50</f>
        <v>6.43</v>
      </c>
      <c r="S25" t="str">
        <f t="shared" si="0"/>
        <v>Janis Antiste, 19, Forward</v>
      </c>
      <c r="U25" t="str">
        <f t="shared" si="1"/>
        <v>Janis Antiste, 19, Forward</v>
      </c>
      <c r="V25" t="str">
        <f t="shared" si="2"/>
        <v>Janis Antiste</v>
      </c>
      <c r="W25" t="str">
        <f t="shared" si="3"/>
        <v>Janis AntisteSpezia</v>
      </c>
      <c r="X25" t="str">
        <f t="shared" si="4"/>
        <v>Spezia</v>
      </c>
    </row>
    <row r="26" spans="1:24" x14ac:dyDescent="0.25">
      <c r="A26" s="22" t="str">
        <f>+Giocatori!A53</f>
        <v>Giulio MaggioreSpezia, 23, Cc(C)</v>
      </c>
      <c r="B26" s="22">
        <f>+Giocatori!B52</f>
        <v>0</v>
      </c>
      <c r="C26" s="22">
        <f>+Giocatori!C52</f>
        <v>184</v>
      </c>
      <c r="D26" s="22">
        <f>+Giocatori!D52</f>
        <v>69</v>
      </c>
      <c r="E26" s="22">
        <f>+Giocatori!E52</f>
        <v>8</v>
      </c>
      <c r="F26" s="22">
        <f>+Giocatori!F52</f>
        <v>658</v>
      </c>
      <c r="G26" s="22" t="str">
        <f>+Giocatori!G52</f>
        <v>-</v>
      </c>
      <c r="H26" s="22">
        <f>+Giocatori!H52</f>
        <v>2</v>
      </c>
      <c r="I26" s="22" t="str">
        <f>+Giocatori!I52</f>
        <v>-</v>
      </c>
      <c r="J26" s="22" t="str">
        <f>+Giocatori!J52</f>
        <v>-</v>
      </c>
      <c r="K26" s="22">
        <f>+Giocatori!K52</f>
        <v>2</v>
      </c>
      <c r="L26" s="22" t="str">
        <f>+Giocatori!L52</f>
        <v>79.3</v>
      </c>
      <c r="M26" s="22" t="str">
        <f>+Giocatori!M52</f>
        <v>0.6</v>
      </c>
      <c r="N26" s="22" t="str">
        <f>+Giocatori!N52</f>
        <v>-</v>
      </c>
      <c r="O26" s="22" t="str">
        <f>+Giocatori!O52</f>
        <v>6.42</v>
      </c>
      <c r="S26" t="str">
        <f t="shared" si="0"/>
        <v>Giulio Maggiore, 23, Cc(C)</v>
      </c>
      <c r="U26" t="str">
        <f t="shared" si="1"/>
        <v>Giulio Maggiore, 23, Cc(C)</v>
      </c>
      <c r="V26" t="str">
        <f t="shared" si="2"/>
        <v>Giulio Maggiore</v>
      </c>
      <c r="W26" t="str">
        <f t="shared" si="3"/>
        <v>Giulio MaggioreSpezia</v>
      </c>
      <c r="X26" t="str">
        <f t="shared" si="4"/>
        <v>Spezia</v>
      </c>
    </row>
    <row r="27" spans="1:24" x14ac:dyDescent="0.25">
      <c r="A27" s="22" t="str">
        <f>+Giocatori!A55</f>
        <v>Salvatore SiriguGenoa, 34, POR</v>
      </c>
      <c r="B27" s="22">
        <f>+Giocatori!B54</f>
        <v>0</v>
      </c>
      <c r="C27" s="22">
        <f>+Giocatori!C54</f>
        <v>192</v>
      </c>
      <c r="D27" s="22">
        <f>+Giocatori!D54</f>
        <v>80</v>
      </c>
      <c r="E27" s="22">
        <f>+Giocatori!E54</f>
        <v>9</v>
      </c>
      <c r="F27" s="22">
        <f>+Giocatori!F54</f>
        <v>810</v>
      </c>
      <c r="G27" s="22" t="str">
        <f>+Giocatori!G54</f>
        <v>-</v>
      </c>
      <c r="H27" s="22" t="str">
        <f>+Giocatori!H54</f>
        <v>-</v>
      </c>
      <c r="I27" s="22" t="str">
        <f>+Giocatori!I54</f>
        <v>-</v>
      </c>
      <c r="J27" s="22" t="str">
        <f>+Giocatori!J54</f>
        <v>-</v>
      </c>
      <c r="K27" s="22" t="str">
        <f>+Giocatori!K54</f>
        <v>-</v>
      </c>
      <c r="L27" s="22" t="str">
        <f>+Giocatori!L54</f>
        <v>67.3</v>
      </c>
      <c r="M27" s="22" t="str">
        <f>+Giocatori!M54</f>
        <v>0.1</v>
      </c>
      <c r="N27" s="22" t="str">
        <f>+Giocatori!N54</f>
        <v>-</v>
      </c>
      <c r="O27" s="22" t="str">
        <f>+Giocatori!O54</f>
        <v>6.36</v>
      </c>
      <c r="S27" t="str">
        <f t="shared" si="0"/>
        <v>Salvatore SiriguGenoa, 34, POR</v>
      </c>
      <c r="U27" t="str">
        <f t="shared" si="1"/>
        <v>Salvatore Sirigu, 34, POR</v>
      </c>
      <c r="V27" t="str">
        <f t="shared" si="2"/>
        <v>Salvatore Sirigu</v>
      </c>
      <c r="W27" t="str">
        <f t="shared" si="3"/>
        <v>Salvatore SiriguGenoa</v>
      </c>
      <c r="X27" t="str">
        <f t="shared" si="4"/>
        <v>Genoa</v>
      </c>
    </row>
    <row r="28" spans="1:24" x14ac:dyDescent="0.25">
      <c r="A28" s="22" t="str">
        <f>+Giocatori!A57</f>
        <v>Abdoulaye TouréGenoa, 27, MC</v>
      </c>
      <c r="B28" s="22">
        <f>+Giocatori!B56</f>
        <v>0</v>
      </c>
      <c r="C28" s="22">
        <f>+Giocatori!C56</f>
        <v>188</v>
      </c>
      <c r="D28" s="22">
        <f>+Giocatori!D56</f>
        <v>84</v>
      </c>
      <c r="E28" s="22">
        <f>+Giocatori!E56</f>
        <v>5</v>
      </c>
      <c r="F28" s="22">
        <f>+Giocatori!F56</f>
        <v>349</v>
      </c>
      <c r="G28" s="22" t="str">
        <f>+Giocatori!G56</f>
        <v>-</v>
      </c>
      <c r="H28" s="22" t="str">
        <f>+Giocatori!H56</f>
        <v>-</v>
      </c>
      <c r="I28" s="22">
        <f>+Giocatori!I56</f>
        <v>1</v>
      </c>
      <c r="J28" s="22" t="str">
        <f>+Giocatori!J56</f>
        <v>-</v>
      </c>
      <c r="K28" s="22" t="str">
        <f>+Giocatori!K56</f>
        <v>0.6</v>
      </c>
      <c r="L28" s="22" t="str">
        <f>+Giocatori!L56</f>
        <v>81.5</v>
      </c>
      <c r="M28" s="22">
        <f>+Giocatori!M56</f>
        <v>1</v>
      </c>
      <c r="N28" s="22" t="str">
        <f>+Giocatori!N56</f>
        <v>-</v>
      </c>
      <c r="O28" s="22" t="str">
        <f>+Giocatori!O56</f>
        <v>6.35</v>
      </c>
      <c r="S28" t="str">
        <f t="shared" si="0"/>
        <v>Abdoulaye TouréGenoa, 27, MC</v>
      </c>
      <c r="U28" t="str">
        <f t="shared" si="1"/>
        <v>Abdoulaye Touré, 27, MC</v>
      </c>
      <c r="V28" t="str">
        <f t="shared" si="2"/>
        <v>Abdoulaye Touré</v>
      </c>
      <c r="W28" t="str">
        <f t="shared" si="3"/>
        <v>Abdoulaye TouréGenoa</v>
      </c>
      <c r="X28" t="str">
        <f t="shared" si="4"/>
        <v>Genoa</v>
      </c>
    </row>
    <row r="29" spans="1:24" x14ac:dyDescent="0.25">
      <c r="A29" s="22" t="str">
        <f>+Giocatori!A59</f>
        <v>Kelvin AmianSpezia, 23, Di(CSD)</v>
      </c>
      <c r="B29" s="22">
        <f>+Giocatori!B58</f>
        <v>0</v>
      </c>
      <c r="C29" s="22">
        <f>+Giocatori!C58</f>
        <v>180</v>
      </c>
      <c r="D29" s="22">
        <f>+Giocatori!D58</f>
        <v>78</v>
      </c>
      <c r="E29" s="22">
        <f>+Giocatori!E58</f>
        <v>6</v>
      </c>
      <c r="F29" s="22">
        <f>+Giocatori!F58</f>
        <v>460</v>
      </c>
      <c r="G29" s="22" t="str">
        <f>+Giocatori!G58</f>
        <v>-</v>
      </c>
      <c r="H29" s="22">
        <f>+Giocatori!H58</f>
        <v>1</v>
      </c>
      <c r="I29" s="22" t="str">
        <f>+Giocatori!I58</f>
        <v>-</v>
      </c>
      <c r="J29" s="22">
        <f>+Giocatori!J58</f>
        <v>1</v>
      </c>
      <c r="K29" s="22" t="str">
        <f>+Giocatori!K58</f>
        <v>0.3</v>
      </c>
      <c r="L29" s="22" t="str">
        <f>+Giocatori!L58</f>
        <v>81.2</v>
      </c>
      <c r="M29" s="22" t="str">
        <f>+Giocatori!M58</f>
        <v>1.2</v>
      </c>
      <c r="N29" s="22" t="str">
        <f>+Giocatori!N58</f>
        <v>-</v>
      </c>
      <c r="O29" s="22" t="str">
        <f>+Giocatori!O58</f>
        <v>6.35</v>
      </c>
      <c r="S29" t="str">
        <f t="shared" si="0"/>
        <v>Kelvin Amian, 23, Di(CSD)</v>
      </c>
      <c r="U29" t="str">
        <f t="shared" si="1"/>
        <v>Kelvin Amian, 23, Di(CSD)</v>
      </c>
      <c r="V29" t="str">
        <f t="shared" si="2"/>
        <v>Kelvin Amian</v>
      </c>
      <c r="W29" t="str">
        <f t="shared" si="3"/>
        <v>Kelvin AmianSpezia</v>
      </c>
      <c r="X29" t="str">
        <f t="shared" si="4"/>
        <v>Spezia</v>
      </c>
    </row>
    <row r="30" spans="1:24" x14ac:dyDescent="0.25">
      <c r="A30" s="22" t="str">
        <f>+Giocatori!A61</f>
        <v>Andrea MasielloGenoa, 35, Di(CD)</v>
      </c>
      <c r="B30" s="22">
        <f>+Giocatori!B60</f>
        <v>0</v>
      </c>
      <c r="C30" s="22">
        <f>+Giocatori!C60</f>
        <v>185</v>
      </c>
      <c r="D30" s="22">
        <f>+Giocatori!D60</f>
        <v>75</v>
      </c>
      <c r="E30" s="22" t="str">
        <f>+Giocatori!E60</f>
        <v>0(1)</v>
      </c>
      <c r="F30" s="22">
        <f>+Giocatori!F60</f>
        <v>23</v>
      </c>
      <c r="G30" s="22" t="str">
        <f>+Giocatori!G60</f>
        <v>-</v>
      </c>
      <c r="H30" s="22" t="str">
        <f>+Giocatori!H60</f>
        <v>-</v>
      </c>
      <c r="I30" s="22" t="str">
        <f>+Giocatori!I60</f>
        <v>-</v>
      </c>
      <c r="J30" s="22" t="str">
        <f>+Giocatori!J60</f>
        <v>-</v>
      </c>
      <c r="K30" s="22" t="str">
        <f>+Giocatori!K60</f>
        <v>-</v>
      </c>
      <c r="L30" s="22" t="str">
        <f>+Giocatori!L60</f>
        <v>92.9</v>
      </c>
      <c r="M30" s="22" t="str">
        <f>+Giocatori!M60</f>
        <v>-</v>
      </c>
      <c r="N30" s="22" t="str">
        <f>+Giocatori!N60</f>
        <v>-</v>
      </c>
      <c r="O30" s="22" t="str">
        <f>+Giocatori!O60</f>
        <v>6.35</v>
      </c>
      <c r="S30" t="str">
        <f t="shared" si="0"/>
        <v>Andrea MasielloGenoa, 35, Di(CD)</v>
      </c>
      <c r="U30" t="str">
        <f t="shared" si="1"/>
        <v>Andrea Masiello, 35, Di(CD)</v>
      </c>
      <c r="V30" t="str">
        <f t="shared" si="2"/>
        <v>Andrea Masiello</v>
      </c>
      <c r="W30" t="str">
        <f t="shared" si="3"/>
        <v>Andrea MasielloGenoa</v>
      </c>
      <c r="X30" t="str">
        <f t="shared" si="4"/>
        <v>Genoa</v>
      </c>
    </row>
    <row r="31" spans="1:24" x14ac:dyDescent="0.25">
      <c r="A31" s="22" t="str">
        <f>+Giocatori!A63</f>
        <v>Paolo GhiglioneGenoa, 24, Di(D),Cc(D)</v>
      </c>
      <c r="B31" s="22">
        <f>+Giocatori!B62</f>
        <v>0</v>
      </c>
      <c r="C31" s="22">
        <f>+Giocatori!C62</f>
        <v>187</v>
      </c>
      <c r="D31" s="22">
        <f>+Giocatori!D62</f>
        <v>80</v>
      </c>
      <c r="E31" s="22" t="str">
        <f>+Giocatori!E62</f>
        <v>2(3)</v>
      </c>
      <c r="F31" s="22">
        <f>+Giocatori!F62</f>
        <v>192</v>
      </c>
      <c r="G31" s="22" t="str">
        <f>+Giocatori!G62</f>
        <v>-</v>
      </c>
      <c r="H31" s="22">
        <f>+Giocatori!H62</f>
        <v>1</v>
      </c>
      <c r="I31" s="22" t="str">
        <f>+Giocatori!I62</f>
        <v>-</v>
      </c>
      <c r="J31" s="22" t="str">
        <f>+Giocatori!J62</f>
        <v>-</v>
      </c>
      <c r="K31" s="22">
        <f>+Giocatori!K62</f>
        <v>1</v>
      </c>
      <c r="L31" s="22" t="str">
        <f>+Giocatori!L62</f>
        <v>56.3</v>
      </c>
      <c r="M31" s="22" t="str">
        <f>+Giocatori!M62</f>
        <v>0.8</v>
      </c>
      <c r="N31" s="22" t="str">
        <f>+Giocatori!N62</f>
        <v>-</v>
      </c>
      <c r="O31" s="22" t="str">
        <f>+Giocatori!O62</f>
        <v>6.33</v>
      </c>
      <c r="S31" t="str">
        <f t="shared" si="0"/>
        <v>Paolo GhiglioneGenoa, 24, Di(D),Cc(D)</v>
      </c>
      <c r="U31" t="str">
        <f t="shared" si="1"/>
        <v>Paolo Ghiglione, 24, Di(D),Cc(D)</v>
      </c>
      <c r="V31" t="str">
        <f t="shared" si="2"/>
        <v>Paolo Ghiglione</v>
      </c>
      <c r="W31" t="str">
        <f t="shared" si="3"/>
        <v>Paolo GhiglioneGenoa</v>
      </c>
      <c r="X31" t="str">
        <f t="shared" si="4"/>
        <v>Genoa</v>
      </c>
    </row>
    <row r="32" spans="1:24" x14ac:dyDescent="0.25">
      <c r="A32" s="22" t="str">
        <f>+Giocatori!A65</f>
        <v>Nikola MaksimovicGenoa, 29, Di(CD),Cc(D)</v>
      </c>
      <c r="B32" s="22">
        <f>+Giocatori!B64</f>
        <v>0</v>
      </c>
      <c r="C32" s="22">
        <f>+Giocatori!C64</f>
        <v>193</v>
      </c>
      <c r="D32" s="22">
        <f>+Giocatori!D64</f>
        <v>82</v>
      </c>
      <c r="E32" s="22">
        <f>+Giocatori!E64</f>
        <v>5</v>
      </c>
      <c r="F32" s="22">
        <f>+Giocatori!F64</f>
        <v>414</v>
      </c>
      <c r="G32" s="22" t="str">
        <f>+Giocatori!G64</f>
        <v>-</v>
      </c>
      <c r="H32" s="22" t="str">
        <f>+Giocatori!H64</f>
        <v>-</v>
      </c>
      <c r="I32" s="22">
        <f>+Giocatori!I64</f>
        <v>2</v>
      </c>
      <c r="J32" s="22" t="str">
        <f>+Giocatori!J64</f>
        <v>-</v>
      </c>
      <c r="K32" s="22" t="str">
        <f>+Giocatori!K64</f>
        <v>0.2</v>
      </c>
      <c r="L32" s="22" t="str">
        <f>+Giocatori!L64</f>
        <v>88.7</v>
      </c>
      <c r="M32" s="22" t="str">
        <f>+Giocatori!M64</f>
        <v>1.4</v>
      </c>
      <c r="N32" s="22" t="str">
        <f>+Giocatori!N64</f>
        <v>-</v>
      </c>
      <c r="O32" s="22" t="str">
        <f>+Giocatori!O64</f>
        <v>6.33</v>
      </c>
      <c r="S32" t="str">
        <f t="shared" si="0"/>
        <v>Nikola MaksimovicGenoa, 29, Di(CD),Cc(D)</v>
      </c>
      <c r="U32" t="str">
        <f t="shared" si="1"/>
        <v>Nikola Maksimovic, 29, Di(CD),Cc(D)</v>
      </c>
      <c r="V32" t="str">
        <f t="shared" si="2"/>
        <v>Nikola Maksimovic</v>
      </c>
      <c r="W32" t="str">
        <f t="shared" si="3"/>
        <v>Nikola MaksimovicGenoa</v>
      </c>
      <c r="X32" t="str">
        <f t="shared" si="4"/>
        <v>Genoa</v>
      </c>
    </row>
    <row r="33" spans="1:24" x14ac:dyDescent="0.25">
      <c r="A33" s="22" t="str">
        <f>+Giocatori!A67</f>
        <v>Dimitrios NikolaouSpezia, 23, Di(C)</v>
      </c>
      <c r="B33" s="22">
        <f>+Giocatori!B66</f>
        <v>0</v>
      </c>
      <c r="C33" s="22">
        <f>+Giocatori!C66</f>
        <v>188</v>
      </c>
      <c r="D33" s="22">
        <f>+Giocatori!D66</f>
        <v>82</v>
      </c>
      <c r="E33" s="22">
        <f>+Giocatori!E66</f>
        <v>9</v>
      </c>
      <c r="F33" s="22">
        <f>+Giocatori!F66</f>
        <v>810</v>
      </c>
      <c r="G33" s="22" t="str">
        <f>+Giocatori!G66</f>
        <v>-</v>
      </c>
      <c r="H33" s="22" t="str">
        <f>+Giocatori!H66</f>
        <v>-</v>
      </c>
      <c r="I33" s="22">
        <f>+Giocatori!I66</f>
        <v>4</v>
      </c>
      <c r="J33" s="22" t="str">
        <f>+Giocatori!J66</f>
        <v>-</v>
      </c>
      <c r="K33" s="22" t="str">
        <f>+Giocatori!K66</f>
        <v>0.2</v>
      </c>
      <c r="L33" s="22" t="str">
        <f>+Giocatori!L66</f>
        <v>88.3</v>
      </c>
      <c r="M33" s="22" t="str">
        <f>+Giocatori!M66</f>
        <v>1.1</v>
      </c>
      <c r="N33" s="22" t="str">
        <f>+Giocatori!N66</f>
        <v>-</v>
      </c>
      <c r="O33" s="22" t="str">
        <f>+Giocatori!O66</f>
        <v>6.32</v>
      </c>
      <c r="S33" t="str">
        <f t="shared" si="0"/>
        <v>Dimitrios Nikolaou, 23, Di(C)</v>
      </c>
      <c r="U33" t="str">
        <f t="shared" si="1"/>
        <v>Dimitrios Nikolaou, 23, Di(C)</v>
      </c>
      <c r="V33" t="str">
        <f t="shared" si="2"/>
        <v>Dimitrios Nikolaou</v>
      </c>
      <c r="W33" t="str">
        <f t="shared" si="3"/>
        <v>Dimitrios NikolaouSpezia</v>
      </c>
      <c r="X33" t="str">
        <f t="shared" si="4"/>
        <v>Spezia</v>
      </c>
    </row>
    <row r="34" spans="1:24" x14ac:dyDescent="0.25">
      <c r="A34" s="22" t="str">
        <f>+Giocatori!A69</f>
        <v>Suf PodgoreanuSpezia, 19, Forward</v>
      </c>
      <c r="B34" s="22">
        <f>+Giocatori!B68</f>
        <v>0</v>
      </c>
      <c r="C34" s="22">
        <f>+Giocatori!C68</f>
        <v>193</v>
      </c>
      <c r="D34" s="22">
        <f>+Giocatori!D68</f>
        <v>0</v>
      </c>
      <c r="E34" s="22" t="str">
        <f>+Giocatori!E68</f>
        <v>1(3)</v>
      </c>
      <c r="F34" s="22">
        <f>+Giocatori!F68</f>
        <v>100</v>
      </c>
      <c r="G34" s="22" t="str">
        <f>+Giocatori!G68</f>
        <v>-</v>
      </c>
      <c r="H34" s="22">
        <f>+Giocatori!H68</f>
        <v>1</v>
      </c>
      <c r="I34" s="22" t="str">
        <f>+Giocatori!I68</f>
        <v>-</v>
      </c>
      <c r="J34" s="22" t="str">
        <f>+Giocatori!J68</f>
        <v>-</v>
      </c>
      <c r="K34" s="22" t="str">
        <f>+Giocatori!K68</f>
        <v>0.3</v>
      </c>
      <c r="L34" s="22" t="str">
        <f>+Giocatori!L68</f>
        <v>81.1</v>
      </c>
      <c r="M34" s="22" t="str">
        <f>+Giocatori!M68</f>
        <v>0.5</v>
      </c>
      <c r="N34" s="22" t="str">
        <f>+Giocatori!N68</f>
        <v>-</v>
      </c>
      <c r="O34" s="22" t="str">
        <f>+Giocatori!O68</f>
        <v>6.29</v>
      </c>
      <c r="S34" t="str">
        <f t="shared" si="0"/>
        <v>Suf Podgoreanu, 19, Forward</v>
      </c>
      <c r="U34" t="str">
        <f t="shared" si="1"/>
        <v>Suf Podgoreanu, 19, Forward</v>
      </c>
      <c r="V34" t="str">
        <f t="shared" si="2"/>
        <v>Suf Podgoreanu</v>
      </c>
      <c r="W34" t="str">
        <f t="shared" si="3"/>
        <v>Suf PodgoreanuSpezia</v>
      </c>
      <c r="X34" t="str">
        <f t="shared" si="4"/>
        <v>Spezia</v>
      </c>
    </row>
    <row r="35" spans="1:24" x14ac:dyDescent="0.25">
      <c r="A35" s="22" t="str">
        <f>+Giocatori!A71</f>
        <v>Ivan ProvedelSpezia, 27, POR</v>
      </c>
      <c r="B35" s="22">
        <f>+Giocatori!B70</f>
        <v>0</v>
      </c>
      <c r="C35" s="22">
        <f>+Giocatori!C70</f>
        <v>192</v>
      </c>
      <c r="D35" s="22">
        <f>+Giocatori!D70</f>
        <v>82</v>
      </c>
      <c r="E35" s="22">
        <f>+Giocatori!E70</f>
        <v>2</v>
      </c>
      <c r="F35" s="22">
        <f>+Giocatori!F70</f>
        <v>180</v>
      </c>
      <c r="G35" s="22" t="str">
        <f>+Giocatori!G70</f>
        <v>-</v>
      </c>
      <c r="H35" s="22" t="str">
        <f>+Giocatori!H70</f>
        <v>-</v>
      </c>
      <c r="I35" s="22" t="str">
        <f>+Giocatori!I70</f>
        <v>-</v>
      </c>
      <c r="J35" s="22" t="str">
        <f>+Giocatori!J70</f>
        <v>-</v>
      </c>
      <c r="K35" s="22" t="str">
        <f>+Giocatori!K70</f>
        <v>-</v>
      </c>
      <c r="L35" s="22" t="str">
        <f>+Giocatori!L70</f>
        <v>68.7</v>
      </c>
      <c r="M35" s="22" t="str">
        <f>+Giocatori!M70</f>
        <v>-</v>
      </c>
      <c r="N35" s="22" t="str">
        <f>+Giocatori!N70</f>
        <v>-</v>
      </c>
      <c r="O35" s="22" t="str">
        <f>+Giocatori!O70</f>
        <v>6.27</v>
      </c>
      <c r="S35" t="str">
        <f t="shared" si="0"/>
        <v>Ivan Provedel, 27, POR</v>
      </c>
      <c r="U35" t="str">
        <f t="shared" si="1"/>
        <v>Ivan Provedel, 27, POR</v>
      </c>
      <c r="V35" t="str">
        <f t="shared" si="2"/>
        <v>Ivan Provedel</v>
      </c>
      <c r="W35" t="str">
        <f t="shared" si="3"/>
        <v>Ivan ProvedelSpezia</v>
      </c>
      <c r="X35" t="str">
        <f t="shared" si="4"/>
        <v>Spezia</v>
      </c>
    </row>
    <row r="36" spans="1:24" x14ac:dyDescent="0.25">
      <c r="A36" s="22" t="str">
        <f>+Giocatori!A73</f>
        <v>Zinho VanheusdenGenoa, 22, Di(C)</v>
      </c>
      <c r="B36" s="22">
        <f>+Giocatori!B72</f>
        <v>0</v>
      </c>
      <c r="C36" s="22">
        <f>+Giocatori!C72</f>
        <v>187</v>
      </c>
      <c r="D36" s="22">
        <f>+Giocatori!D72</f>
        <v>80</v>
      </c>
      <c r="E36" s="22" t="str">
        <f>+Giocatori!E72</f>
        <v>3(2)</v>
      </c>
      <c r="F36" s="22">
        <f>+Giocatori!F72</f>
        <v>302</v>
      </c>
      <c r="G36" s="22" t="str">
        <f>+Giocatori!G72</f>
        <v>-</v>
      </c>
      <c r="H36" s="22" t="str">
        <f>+Giocatori!H72</f>
        <v>-</v>
      </c>
      <c r="I36" s="22">
        <f>+Giocatori!I72</f>
        <v>2</v>
      </c>
      <c r="J36" s="22" t="str">
        <f>+Giocatori!J72</f>
        <v>-</v>
      </c>
      <c r="K36" s="22" t="str">
        <f>+Giocatori!K72</f>
        <v>0.6</v>
      </c>
      <c r="L36" s="22" t="str">
        <f>+Giocatori!L72</f>
        <v>84.1</v>
      </c>
      <c r="M36" s="22">
        <f>+Giocatori!M72</f>
        <v>1</v>
      </c>
      <c r="N36" s="22" t="str">
        <f>+Giocatori!N72</f>
        <v>-</v>
      </c>
      <c r="O36" s="22" t="str">
        <f>+Giocatori!O72</f>
        <v>6.24</v>
      </c>
      <c r="S36" t="str">
        <f t="shared" si="0"/>
        <v>Zinho VanheusdenGenoa, 22, Di(C)</v>
      </c>
      <c r="U36" t="str">
        <f t="shared" si="1"/>
        <v>Zinho Vanheusden, 22, Di(C)</v>
      </c>
      <c r="V36" t="str">
        <f t="shared" si="2"/>
        <v>Zinho Vanheusden</v>
      </c>
      <c r="W36" t="str">
        <f t="shared" si="3"/>
        <v>Zinho VanheusdenGenoa</v>
      </c>
      <c r="X36" t="str">
        <f t="shared" si="4"/>
        <v>Genoa</v>
      </c>
    </row>
    <row r="37" spans="1:24" x14ac:dyDescent="0.25">
      <c r="A37" s="22" t="str">
        <f>+Giocatori!A75</f>
        <v>Jeroen ZoetSpezia, 30, POR</v>
      </c>
      <c r="B37" s="22">
        <f>+Giocatori!B74</f>
        <v>0</v>
      </c>
      <c r="C37" s="22">
        <f>+Giocatori!C74</f>
        <v>189</v>
      </c>
      <c r="D37" s="22">
        <f>+Giocatori!D74</f>
        <v>88</v>
      </c>
      <c r="E37" s="22">
        <f>+Giocatori!E74</f>
        <v>7</v>
      </c>
      <c r="F37" s="22">
        <f>+Giocatori!F74</f>
        <v>630</v>
      </c>
      <c r="G37" s="22" t="str">
        <f>+Giocatori!G74</f>
        <v>-</v>
      </c>
      <c r="H37" s="22" t="str">
        <f>+Giocatori!H74</f>
        <v>-</v>
      </c>
      <c r="I37" s="22" t="str">
        <f>+Giocatori!I74</f>
        <v>-</v>
      </c>
      <c r="J37" s="22" t="str">
        <f>+Giocatori!J74</f>
        <v>-</v>
      </c>
      <c r="K37" s="22" t="str">
        <f>+Giocatori!K74</f>
        <v>-</v>
      </c>
      <c r="L37" s="22" t="str">
        <f>+Giocatori!L74</f>
        <v>71.3</v>
      </c>
      <c r="M37" s="22" t="str">
        <f>+Giocatori!M74</f>
        <v>0.4</v>
      </c>
      <c r="N37" s="22" t="str">
        <f>+Giocatori!N74</f>
        <v>-</v>
      </c>
      <c r="O37" s="22" t="str">
        <f>+Giocatori!O74</f>
        <v>6.21</v>
      </c>
      <c r="S37" t="str">
        <f t="shared" si="0"/>
        <v>Jeroen Zoet, 30, POR</v>
      </c>
      <c r="U37" t="str">
        <f t="shared" si="1"/>
        <v>Jeroen Zoet, 30, POR</v>
      </c>
      <c r="V37" t="str">
        <f t="shared" si="2"/>
        <v>Jeroen Zoet</v>
      </c>
      <c r="W37" t="str">
        <f t="shared" si="3"/>
        <v>Jeroen ZoetSpezia</v>
      </c>
      <c r="X37" t="str">
        <f t="shared" si="4"/>
        <v>Spezia</v>
      </c>
    </row>
    <row r="38" spans="1:24" x14ac:dyDescent="0.25">
      <c r="A38" s="22" t="str">
        <f>+Giocatori!A77</f>
        <v>Filippo MelegoniGenoa, 22, Midfielder</v>
      </c>
      <c r="B38" s="22">
        <f>+Giocatori!B76</f>
        <v>0</v>
      </c>
      <c r="C38" s="22">
        <f>+Giocatori!C76</f>
        <v>186</v>
      </c>
      <c r="D38" s="22">
        <f>+Giocatori!D76</f>
        <v>74</v>
      </c>
      <c r="E38" s="22" t="str">
        <f>+Giocatori!E76</f>
        <v>2(1)</v>
      </c>
      <c r="F38" s="22">
        <f>+Giocatori!F76</f>
        <v>118</v>
      </c>
      <c r="G38" s="22" t="str">
        <f>+Giocatori!G76</f>
        <v>-</v>
      </c>
      <c r="H38" s="22" t="str">
        <f>+Giocatori!H76</f>
        <v>-</v>
      </c>
      <c r="I38" s="22" t="str">
        <f>+Giocatori!I76</f>
        <v>-</v>
      </c>
      <c r="J38" s="22" t="str">
        <f>+Giocatori!J76</f>
        <v>-</v>
      </c>
      <c r="K38" s="22" t="str">
        <f>+Giocatori!K76</f>
        <v>-</v>
      </c>
      <c r="L38" s="22" t="str">
        <f>+Giocatori!L76</f>
        <v>77.8</v>
      </c>
      <c r="M38" s="22" t="str">
        <f>+Giocatori!M76</f>
        <v>-</v>
      </c>
      <c r="N38" s="22" t="str">
        <f>+Giocatori!N76</f>
        <v>-</v>
      </c>
      <c r="O38" s="22" t="str">
        <f>+Giocatori!O76</f>
        <v>6.20</v>
      </c>
      <c r="S38" t="str">
        <f t="shared" si="0"/>
        <v>Filippo MelegoniGenoa, 22, Midfielder</v>
      </c>
      <c r="U38" t="str">
        <f t="shared" si="1"/>
        <v>Filippo Melegoni, 22, Midfielder</v>
      </c>
      <c r="V38" t="str">
        <f t="shared" si="2"/>
        <v>Filippo Melegoni</v>
      </c>
      <c r="W38" t="str">
        <f t="shared" si="3"/>
        <v>Filippo MelegoniGenoa</v>
      </c>
      <c r="X38" t="str">
        <f t="shared" si="4"/>
        <v>Genoa</v>
      </c>
    </row>
    <row r="39" spans="1:24" x14ac:dyDescent="0.25">
      <c r="A39" s="22" t="str">
        <f>+Giocatori!A79</f>
        <v>Rey ManajSpezia, 24, AC</v>
      </c>
      <c r="B39" s="22">
        <f>+Giocatori!B78</f>
        <v>0</v>
      </c>
      <c r="C39" s="22">
        <f>+Giocatori!C78</f>
        <v>182</v>
      </c>
      <c r="D39" s="22">
        <f>+Giocatori!D78</f>
        <v>76</v>
      </c>
      <c r="E39" s="22" t="str">
        <f>+Giocatori!E78</f>
        <v>1(4)</v>
      </c>
      <c r="F39" s="22">
        <f>+Giocatori!F78</f>
        <v>169</v>
      </c>
      <c r="G39" s="22" t="str">
        <f>+Giocatori!G78</f>
        <v>-</v>
      </c>
      <c r="H39" s="22" t="str">
        <f>+Giocatori!H78</f>
        <v>-</v>
      </c>
      <c r="I39" s="22">
        <f>+Giocatori!I78</f>
        <v>1</v>
      </c>
      <c r="J39" s="22" t="str">
        <f>+Giocatori!J78</f>
        <v>-</v>
      </c>
      <c r="K39" s="22">
        <f>+Giocatori!K78</f>
        <v>1</v>
      </c>
      <c r="L39" s="22" t="str">
        <f>+Giocatori!L78</f>
        <v>88.9</v>
      </c>
      <c r="M39" s="22" t="str">
        <f>+Giocatori!M78</f>
        <v>1.4</v>
      </c>
      <c r="N39" s="22" t="str">
        <f>+Giocatori!N78</f>
        <v>-</v>
      </c>
      <c r="O39" s="22" t="str">
        <f>+Giocatori!O78</f>
        <v>6.18</v>
      </c>
      <c r="S39" t="str">
        <f t="shared" si="0"/>
        <v>Rey Manaj, 24, AC</v>
      </c>
      <c r="U39" t="str">
        <f t="shared" si="1"/>
        <v>Rey Manaj, 24, AC</v>
      </c>
      <c r="V39" t="str">
        <f t="shared" si="2"/>
        <v>Rey Manaj</v>
      </c>
      <c r="W39" t="str">
        <f t="shared" si="3"/>
        <v>Rey ManajSpezia</v>
      </c>
      <c r="X39" t="str">
        <f t="shared" si="4"/>
        <v>Spezia</v>
      </c>
    </row>
    <row r="40" spans="1:24" x14ac:dyDescent="0.25">
      <c r="A40" s="22" t="str">
        <f>+Giocatori!A81</f>
        <v>Goran PandevGenoa, 38, Cc(CD),AC</v>
      </c>
      <c r="B40" s="22">
        <f>+Giocatori!B80</f>
        <v>0</v>
      </c>
      <c r="C40" s="22">
        <f>+Giocatori!C80</f>
        <v>184</v>
      </c>
      <c r="D40" s="22">
        <f>+Giocatori!D80</f>
        <v>75</v>
      </c>
      <c r="E40" s="22" t="str">
        <f>+Giocatori!E80</f>
        <v>3(6)</v>
      </c>
      <c r="F40" s="22">
        <f>+Giocatori!F80</f>
        <v>402</v>
      </c>
      <c r="G40" s="22" t="str">
        <f>+Giocatori!G80</f>
        <v>-</v>
      </c>
      <c r="H40" s="22">
        <f>+Giocatori!H80</f>
        <v>1</v>
      </c>
      <c r="I40" s="22">
        <f>+Giocatori!I80</f>
        <v>1</v>
      </c>
      <c r="J40" s="22" t="str">
        <f>+Giocatori!J80</f>
        <v>-</v>
      </c>
      <c r="K40" s="22" t="str">
        <f>+Giocatori!K80</f>
        <v>0.2</v>
      </c>
      <c r="L40" s="22" t="str">
        <f>+Giocatori!L80</f>
        <v>71.4</v>
      </c>
      <c r="M40" s="22" t="str">
        <f>+Giocatori!M80</f>
        <v>0.2</v>
      </c>
      <c r="N40" s="22" t="str">
        <f>+Giocatori!N80</f>
        <v>-</v>
      </c>
      <c r="O40" s="22" t="str">
        <f>+Giocatori!O80</f>
        <v>6.15</v>
      </c>
      <c r="S40" t="str">
        <f t="shared" si="0"/>
        <v>Goran PandevGenoa, 38, Cc(CD),AC</v>
      </c>
      <c r="U40" t="str">
        <f t="shared" si="1"/>
        <v>Goran Pandev, 38, Cc(CD),AC</v>
      </c>
      <c r="V40" t="str">
        <f t="shared" si="2"/>
        <v>Goran Pandev</v>
      </c>
      <c r="W40" t="str">
        <f t="shared" si="3"/>
        <v>Goran PandevGenoa</v>
      </c>
      <c r="X40" t="str">
        <f t="shared" si="4"/>
        <v>Genoa</v>
      </c>
    </row>
    <row r="41" spans="1:24" x14ac:dyDescent="0.25">
      <c r="A41" s="22" t="str">
        <f>+Giocatori!A83</f>
        <v>Flavio Junior BianchiGenoa, 21, Forward</v>
      </c>
      <c r="B41" s="22">
        <f>+Giocatori!B82</f>
        <v>0</v>
      </c>
      <c r="C41" s="22">
        <f>+Giocatori!C82</f>
        <v>0</v>
      </c>
      <c r="D41" s="22">
        <f>+Giocatori!D82</f>
        <v>0</v>
      </c>
      <c r="E41" s="22" t="str">
        <f>+Giocatori!E82</f>
        <v>1(1)</v>
      </c>
      <c r="F41" s="22">
        <f>+Giocatori!F82</f>
        <v>102</v>
      </c>
      <c r="G41" s="22" t="str">
        <f>+Giocatori!G82</f>
        <v>-</v>
      </c>
      <c r="H41" s="22" t="str">
        <f>+Giocatori!H82</f>
        <v>-</v>
      </c>
      <c r="I41" s="22" t="str">
        <f>+Giocatori!I82</f>
        <v>-</v>
      </c>
      <c r="J41" s="22" t="str">
        <f>+Giocatori!J82</f>
        <v>-</v>
      </c>
      <c r="K41" s="22" t="str">
        <f>+Giocatori!K82</f>
        <v>2.5</v>
      </c>
      <c r="L41" s="22" t="str">
        <f>+Giocatori!L82</f>
        <v>83.3</v>
      </c>
      <c r="M41" s="22" t="str">
        <f>+Giocatori!M82</f>
        <v>0.5</v>
      </c>
      <c r="N41" s="22" t="str">
        <f>+Giocatori!N82</f>
        <v>-</v>
      </c>
      <c r="O41" s="22" t="str">
        <f>+Giocatori!O82</f>
        <v>6.14</v>
      </c>
      <c r="S41" t="str">
        <f t="shared" si="0"/>
        <v>Flavio Junior BianchiGenoa, 21, Forward</v>
      </c>
      <c r="U41" t="str">
        <f t="shared" si="1"/>
        <v>Flavio Junior Bianchi, 21, Forward</v>
      </c>
      <c r="V41" t="str">
        <f t="shared" si="2"/>
        <v>Flavio Junior Bianchi</v>
      </c>
      <c r="W41" t="str">
        <f t="shared" si="3"/>
        <v>Flavio Junior BianchiGenoa</v>
      </c>
      <c r="X41" t="str">
        <f t="shared" si="4"/>
        <v>Genoa</v>
      </c>
    </row>
    <row r="42" spans="1:24" x14ac:dyDescent="0.25">
      <c r="A42" s="22" t="str">
        <f>+Giocatori!A85</f>
        <v>Eddie SalcedoSpezia, 20, CO(C),AC</v>
      </c>
      <c r="B42" s="22">
        <f>+Giocatori!B84</f>
        <v>0</v>
      </c>
      <c r="C42" s="22">
        <f>+Giocatori!C84</f>
        <v>178</v>
      </c>
      <c r="D42" s="22">
        <f>+Giocatori!D84</f>
        <v>0</v>
      </c>
      <c r="E42" s="22" t="str">
        <f>+Giocatori!E84</f>
        <v>2(2)</v>
      </c>
      <c r="F42" s="22">
        <f>+Giocatori!F84</f>
        <v>161</v>
      </c>
      <c r="G42" s="22" t="str">
        <f>+Giocatori!G84</f>
        <v>-</v>
      </c>
      <c r="H42" s="22" t="str">
        <f>+Giocatori!H84</f>
        <v>-</v>
      </c>
      <c r="I42" s="22" t="str">
        <f>+Giocatori!I84</f>
        <v>-</v>
      </c>
      <c r="J42" s="22" t="str">
        <f>+Giocatori!J84</f>
        <v>-</v>
      </c>
      <c r="K42" s="22" t="str">
        <f>+Giocatori!K84</f>
        <v>2.5</v>
      </c>
      <c r="L42" s="22" t="str">
        <f>+Giocatori!L84</f>
        <v>70.4</v>
      </c>
      <c r="M42" s="22">
        <f>+Giocatori!M84</f>
        <v>1</v>
      </c>
      <c r="N42" s="22" t="str">
        <f>+Giocatori!N84</f>
        <v>-</v>
      </c>
      <c r="O42" s="22" t="str">
        <f>+Giocatori!O84</f>
        <v>6.14</v>
      </c>
      <c r="S42" t="str">
        <f t="shared" si="0"/>
        <v>Eddie Salcedo, 20, CO(C),AC</v>
      </c>
      <c r="U42" t="str">
        <f t="shared" si="1"/>
        <v>Eddie Salcedo, 20, CO(C),AC</v>
      </c>
      <c r="V42" t="str">
        <f t="shared" si="2"/>
        <v>Eddie Salcedo</v>
      </c>
      <c r="W42" t="str">
        <f t="shared" si="3"/>
        <v>Eddie SalcedoSpezia</v>
      </c>
      <c r="X42" t="str">
        <f t="shared" si="4"/>
        <v>Spezia</v>
      </c>
    </row>
    <row r="43" spans="1:24" x14ac:dyDescent="0.25">
      <c r="A43" s="22" t="str">
        <f>+Giocatori!A87</f>
        <v>HernaniGenoa, 27, Cc(CS)</v>
      </c>
      <c r="B43" s="22">
        <f>+Giocatori!B86</f>
        <v>0</v>
      </c>
      <c r="C43" s="22">
        <f>+Giocatori!C86</f>
        <v>188</v>
      </c>
      <c r="D43" s="22">
        <f>+Giocatori!D86</f>
        <v>77</v>
      </c>
      <c r="E43" s="22" t="str">
        <f>+Giocatori!E86</f>
        <v>3(1)</v>
      </c>
      <c r="F43" s="22">
        <f>+Giocatori!F86</f>
        <v>197</v>
      </c>
      <c r="G43" s="22" t="str">
        <f>+Giocatori!G86</f>
        <v>-</v>
      </c>
      <c r="H43" s="22" t="str">
        <f>+Giocatori!H86</f>
        <v>-</v>
      </c>
      <c r="I43" s="22" t="str">
        <f>+Giocatori!I86</f>
        <v>-</v>
      </c>
      <c r="J43" s="22" t="str">
        <f>+Giocatori!J86</f>
        <v>-</v>
      </c>
      <c r="K43" s="22" t="str">
        <f>+Giocatori!K86</f>
        <v>0.3</v>
      </c>
      <c r="L43" s="22" t="str">
        <f>+Giocatori!L86</f>
        <v>79.6</v>
      </c>
      <c r="M43" s="22">
        <f>+Giocatori!M86</f>
        <v>1</v>
      </c>
      <c r="N43" s="22" t="str">
        <f>+Giocatori!N86</f>
        <v>-</v>
      </c>
      <c r="O43" s="22" t="str">
        <f>+Giocatori!O86</f>
        <v>6.14</v>
      </c>
      <c r="S43" t="str">
        <f t="shared" si="0"/>
        <v>HernaniGenoa, 27, Cc(CS)</v>
      </c>
      <c r="U43" t="str">
        <f t="shared" si="1"/>
        <v>Hernani, 27, Cc(CS)</v>
      </c>
      <c r="V43" t="str">
        <f t="shared" si="2"/>
        <v>Hernani</v>
      </c>
      <c r="W43" t="str">
        <f t="shared" si="3"/>
        <v>HernaniGenoa</v>
      </c>
      <c r="X43" t="str">
        <f t="shared" si="4"/>
        <v>Genoa</v>
      </c>
    </row>
    <row r="44" spans="1:24" x14ac:dyDescent="0.25">
      <c r="A44" s="22" t="str">
        <f>+Giocatori!A89</f>
        <v>Caleb EkubanGenoa, 27, CO(CSD),AC</v>
      </c>
      <c r="B44" s="22">
        <f>+Giocatori!B88</f>
        <v>0</v>
      </c>
      <c r="C44" s="22">
        <f>+Giocatori!C88</f>
        <v>188</v>
      </c>
      <c r="D44" s="22">
        <f>+Giocatori!D88</f>
        <v>80</v>
      </c>
      <c r="E44" s="22" t="str">
        <f>+Giocatori!E88</f>
        <v>2(4)</v>
      </c>
      <c r="F44" s="22">
        <f>+Giocatori!F88</f>
        <v>261</v>
      </c>
      <c r="G44" s="22" t="str">
        <f>+Giocatori!G88</f>
        <v>-</v>
      </c>
      <c r="H44" s="22" t="str">
        <f>+Giocatori!H88</f>
        <v>-</v>
      </c>
      <c r="I44" s="22">
        <f>+Giocatori!I88</f>
        <v>1</v>
      </c>
      <c r="J44" s="22" t="str">
        <f>+Giocatori!J88</f>
        <v>-</v>
      </c>
      <c r="K44" s="22" t="str">
        <f>+Giocatori!K88</f>
        <v>1.7</v>
      </c>
      <c r="L44" s="22" t="str">
        <f>+Giocatori!L88</f>
        <v>77.1</v>
      </c>
      <c r="M44" s="22" t="str">
        <f>+Giocatori!M88</f>
        <v>0.2</v>
      </c>
      <c r="N44" s="22" t="str">
        <f>+Giocatori!N88</f>
        <v>-</v>
      </c>
      <c r="O44" s="22" t="str">
        <f>+Giocatori!O88</f>
        <v>6.13</v>
      </c>
      <c r="S44" t="str">
        <f t="shared" si="0"/>
        <v>Caleb EkubanGenoa, 27, CO(CSD),AC</v>
      </c>
      <c r="U44" t="str">
        <f t="shared" si="1"/>
        <v>Caleb Ekuban, 27, CO(CSD),AC</v>
      </c>
      <c r="V44" t="str">
        <f t="shared" si="2"/>
        <v>Caleb Ekuban</v>
      </c>
      <c r="W44" t="str">
        <f t="shared" si="3"/>
        <v>Caleb EkubanGenoa</v>
      </c>
      <c r="X44" t="str">
        <f t="shared" si="4"/>
        <v>Genoa</v>
      </c>
    </row>
    <row r="45" spans="1:24" x14ac:dyDescent="0.25">
      <c r="A45" s="22" t="str">
        <f>+Giocatori!A91</f>
        <v>M'Bala NzolaSpezia, 25, AC</v>
      </c>
      <c r="B45" s="22">
        <f>+Giocatori!B90</f>
        <v>0</v>
      </c>
      <c r="C45" s="22">
        <f>+Giocatori!C90</f>
        <v>185</v>
      </c>
      <c r="D45" s="22">
        <f>+Giocatori!D90</f>
        <v>82</v>
      </c>
      <c r="E45" s="22" t="str">
        <f>+Giocatori!E90</f>
        <v>2(4)</v>
      </c>
      <c r="F45" s="22">
        <f>+Giocatori!F90</f>
        <v>245</v>
      </c>
      <c r="G45" s="22" t="str">
        <f>+Giocatori!G90</f>
        <v>-</v>
      </c>
      <c r="H45" s="22" t="str">
        <f>+Giocatori!H90</f>
        <v>-</v>
      </c>
      <c r="I45" s="22">
        <f>+Giocatori!I90</f>
        <v>1</v>
      </c>
      <c r="J45" s="22" t="str">
        <f>+Giocatori!J90</f>
        <v>-</v>
      </c>
      <c r="K45" s="22" t="str">
        <f>+Giocatori!K90</f>
        <v>0.5</v>
      </c>
      <c r="L45" s="22" t="str">
        <f>+Giocatori!L90</f>
        <v>80.3</v>
      </c>
      <c r="M45" s="22" t="str">
        <f>+Giocatori!M90</f>
        <v>0.5</v>
      </c>
      <c r="N45" s="22" t="str">
        <f>+Giocatori!N90</f>
        <v>-</v>
      </c>
      <c r="O45" s="22" t="str">
        <f>+Giocatori!O90</f>
        <v>6.11</v>
      </c>
      <c r="S45" t="str">
        <f t="shared" si="0"/>
        <v>M'Bala Nzola, 25, AC</v>
      </c>
      <c r="U45" t="str">
        <f t="shared" si="1"/>
        <v>M'Bala Nzola, 25, AC</v>
      </c>
      <c r="V45" t="str">
        <f t="shared" si="2"/>
        <v>M'Bala Nzola</v>
      </c>
      <c r="W45" t="str">
        <f t="shared" si="3"/>
        <v>M'Bala NzolaSpezia</v>
      </c>
      <c r="X45" t="str">
        <f t="shared" si="4"/>
        <v>Spezia</v>
      </c>
    </row>
    <row r="46" spans="1:24" x14ac:dyDescent="0.25">
      <c r="A46" s="22" t="str">
        <f>+Giocatori!A93</f>
        <v>Stefano SabelliGenoa, 28, Di(D),Cc(D)</v>
      </c>
      <c r="B46" s="22">
        <f>+Giocatori!B92</f>
        <v>0</v>
      </c>
      <c r="C46" s="22">
        <f>+Giocatori!C92</f>
        <v>178</v>
      </c>
      <c r="D46" s="22">
        <f>+Giocatori!D92</f>
        <v>74</v>
      </c>
      <c r="E46" s="22" t="str">
        <f>+Giocatori!E92</f>
        <v>3(1)</v>
      </c>
      <c r="F46" s="22">
        <f>+Giocatori!F92</f>
        <v>180</v>
      </c>
      <c r="G46" s="22" t="str">
        <f>+Giocatori!G92</f>
        <v>-</v>
      </c>
      <c r="H46" s="22" t="str">
        <f>+Giocatori!H92</f>
        <v>-</v>
      </c>
      <c r="I46" s="22">
        <f>+Giocatori!I92</f>
        <v>1</v>
      </c>
      <c r="J46" s="22" t="str">
        <f>+Giocatori!J92</f>
        <v>-</v>
      </c>
      <c r="K46" s="22" t="str">
        <f>+Giocatori!K92</f>
        <v>0.5</v>
      </c>
      <c r="L46" s="22" t="str">
        <f>+Giocatori!L92</f>
        <v>64.2</v>
      </c>
      <c r="M46" s="22" t="str">
        <f>+Giocatori!M92</f>
        <v>0.3</v>
      </c>
      <c r="N46" s="22" t="str">
        <f>+Giocatori!N92</f>
        <v>-</v>
      </c>
      <c r="O46" s="22" t="str">
        <f>+Giocatori!O92</f>
        <v>6.07</v>
      </c>
      <c r="S46" t="str">
        <f t="shared" si="0"/>
        <v>Stefano SabelliGenoa, 28, Di(D),Cc(D)</v>
      </c>
      <c r="U46" t="str">
        <f t="shared" si="1"/>
        <v>Stefano Sabelli, 28, Di(D),Cc(D)</v>
      </c>
      <c r="V46" t="str">
        <f t="shared" si="2"/>
        <v>Stefano Sabelli</v>
      </c>
      <c r="W46" t="str">
        <f t="shared" si="3"/>
        <v>Stefano SabelliGenoa</v>
      </c>
      <c r="X46" t="str">
        <f t="shared" si="4"/>
        <v>Genoa</v>
      </c>
    </row>
    <row r="47" spans="1:24" x14ac:dyDescent="0.25">
      <c r="A47" s="22" t="str">
        <f>+Giocatori!A95</f>
        <v>Aleksander BuksaGenoa, 18, Forward</v>
      </c>
      <c r="B47" s="22">
        <f>+Giocatori!B94</f>
        <v>0</v>
      </c>
      <c r="C47" s="22">
        <f>+Giocatori!C94</f>
        <v>188</v>
      </c>
      <c r="D47" s="22">
        <f>+Giocatori!D94</f>
        <v>73</v>
      </c>
      <c r="E47" s="22" t="str">
        <f>+Giocatori!E94</f>
        <v>0(1)</v>
      </c>
      <c r="F47" s="22">
        <f>+Giocatori!F94</f>
        <v>45</v>
      </c>
      <c r="G47" s="22" t="str">
        <f>+Giocatori!G94</f>
        <v>-</v>
      </c>
      <c r="H47" s="22" t="str">
        <f>+Giocatori!H94</f>
        <v>-</v>
      </c>
      <c r="I47" s="22" t="str">
        <f>+Giocatori!I94</f>
        <v>-</v>
      </c>
      <c r="J47" s="22" t="str">
        <f>+Giocatori!J94</f>
        <v>-</v>
      </c>
      <c r="K47" s="22" t="str">
        <f>+Giocatori!K94</f>
        <v>-</v>
      </c>
      <c r="L47" s="22">
        <f>+Giocatori!L94</f>
        <v>30</v>
      </c>
      <c r="M47" s="22">
        <f>+Giocatori!M94</f>
        <v>3</v>
      </c>
      <c r="N47" s="22" t="str">
        <f>+Giocatori!N94</f>
        <v>-</v>
      </c>
      <c r="O47" s="22" t="str">
        <f>+Giocatori!O94</f>
        <v>6.07</v>
      </c>
      <c r="S47" t="str">
        <f t="shared" si="0"/>
        <v>Aleksander BuksaGenoa, 18, Forward</v>
      </c>
      <c r="U47" t="str">
        <f t="shared" si="1"/>
        <v>Aleksander Buksa, 18, Forward</v>
      </c>
      <c r="V47" t="str">
        <f t="shared" si="2"/>
        <v>Aleksander Buksa</v>
      </c>
      <c r="W47" t="str">
        <f t="shared" si="3"/>
        <v>Aleksander BuksaGenoa</v>
      </c>
      <c r="X47" t="str">
        <f t="shared" si="4"/>
        <v>Genoa</v>
      </c>
    </row>
    <row r="48" spans="1:24" x14ac:dyDescent="0.25">
      <c r="A48" s="22" t="str">
        <f>+Giocatori!A97</f>
        <v>Stefano SturaroGenoa, 28, Cc(CS)</v>
      </c>
      <c r="B48" s="22">
        <f>+Giocatori!B96</f>
        <v>0</v>
      </c>
      <c r="C48" s="22">
        <f>+Giocatori!C96</f>
        <v>181</v>
      </c>
      <c r="D48" s="22">
        <f>+Giocatori!D96</f>
        <v>80</v>
      </c>
      <c r="E48" s="22">
        <f>+Giocatori!E96</f>
        <v>5</v>
      </c>
      <c r="F48" s="22">
        <f>+Giocatori!F96</f>
        <v>253</v>
      </c>
      <c r="G48" s="22" t="str">
        <f>+Giocatori!G96</f>
        <v>-</v>
      </c>
      <c r="H48" s="22" t="str">
        <f>+Giocatori!H96</f>
        <v>-</v>
      </c>
      <c r="I48" s="22">
        <f>+Giocatori!I96</f>
        <v>2</v>
      </c>
      <c r="J48" s="22" t="str">
        <f>+Giocatori!J96</f>
        <v>-</v>
      </c>
      <c r="K48" s="22" t="str">
        <f>+Giocatori!K96</f>
        <v>-</v>
      </c>
      <c r="L48" s="22" t="str">
        <f>+Giocatori!L96</f>
        <v>74.2</v>
      </c>
      <c r="M48" s="22" t="str">
        <f>+Giocatori!M96</f>
        <v>0.8</v>
      </c>
      <c r="N48" s="22" t="str">
        <f>+Giocatori!N96</f>
        <v>-</v>
      </c>
      <c r="O48" s="22" t="str">
        <f>+Giocatori!O96</f>
        <v>6.03</v>
      </c>
      <c r="S48" t="str">
        <f t="shared" si="0"/>
        <v>Stefano SturaroGenoa, 28, Cc(CS)</v>
      </c>
      <c r="U48" t="str">
        <f t="shared" si="1"/>
        <v>Stefano Sturaro, 28, Cc(CS)</v>
      </c>
      <c r="V48" t="str">
        <f t="shared" si="2"/>
        <v>Stefano Sturaro</v>
      </c>
      <c r="W48" t="str">
        <f t="shared" si="3"/>
        <v>Stefano SturaroGenoa</v>
      </c>
      <c r="X48" t="str">
        <f t="shared" si="4"/>
        <v>Genoa</v>
      </c>
    </row>
    <row r="49" spans="1:24" x14ac:dyDescent="0.25">
      <c r="A49" s="22" t="str">
        <f>+Giocatori!A99</f>
        <v>Martin ErlicSpezia, 23, Di(C)</v>
      </c>
      <c r="B49" s="22">
        <f>+Giocatori!B98</f>
        <v>0</v>
      </c>
      <c r="C49" s="22">
        <f>+Giocatori!C98</f>
        <v>192</v>
      </c>
      <c r="D49" s="22">
        <f>+Giocatori!D98</f>
        <v>78</v>
      </c>
      <c r="E49" s="22">
        <f>+Giocatori!E98</f>
        <v>3</v>
      </c>
      <c r="F49" s="22">
        <f>+Giocatori!F98</f>
        <v>203</v>
      </c>
      <c r="G49" s="22" t="str">
        <f>+Giocatori!G98</f>
        <v>-</v>
      </c>
      <c r="H49" s="22" t="str">
        <f>+Giocatori!H98</f>
        <v>-</v>
      </c>
      <c r="I49" s="22">
        <f>+Giocatori!I98</f>
        <v>1</v>
      </c>
      <c r="J49" s="22" t="str">
        <f>+Giocatori!J98</f>
        <v>-</v>
      </c>
      <c r="K49" s="22" t="str">
        <f>+Giocatori!K98</f>
        <v>-</v>
      </c>
      <c r="L49" s="22" t="str">
        <f>+Giocatori!L98</f>
        <v>90.2</v>
      </c>
      <c r="M49" s="22" t="str">
        <f>+Giocatori!M98</f>
        <v>1.7</v>
      </c>
      <c r="N49" s="22" t="str">
        <f>+Giocatori!N98</f>
        <v>-</v>
      </c>
      <c r="O49" s="22" t="str">
        <f>+Giocatori!O98</f>
        <v>6.02</v>
      </c>
      <c r="S49" t="str">
        <f t="shared" si="0"/>
        <v>Martin Erlic, 23, Di(C)</v>
      </c>
      <c r="U49" t="str">
        <f t="shared" si="1"/>
        <v>Martin Erlic, 23, Di(C)</v>
      </c>
      <c r="V49" t="str">
        <f t="shared" si="2"/>
        <v>Martin Erlic</v>
      </c>
      <c r="W49" t="str">
        <f t="shared" si="3"/>
        <v>Martin ErlicSpezia</v>
      </c>
      <c r="X49" t="str">
        <f t="shared" si="4"/>
        <v>Spezia</v>
      </c>
    </row>
    <row r="50" spans="1:24" x14ac:dyDescent="0.25">
      <c r="A50" s="22" t="str">
        <f>+Giocatori!A101</f>
        <v>Valon BehramiGenoa, 36, Cc(C)</v>
      </c>
      <c r="B50" s="22">
        <f>+Giocatori!B100</f>
        <v>0</v>
      </c>
      <c r="C50" s="22">
        <f>+Giocatori!C100</f>
        <v>185</v>
      </c>
      <c r="D50" s="22">
        <f>+Giocatori!D100</f>
        <v>78</v>
      </c>
      <c r="E50" s="22" t="str">
        <f>+Giocatori!E100</f>
        <v>0(7)</v>
      </c>
      <c r="F50" s="22">
        <f>+Giocatori!F100</f>
        <v>165</v>
      </c>
      <c r="G50" s="22" t="str">
        <f>+Giocatori!G100</f>
        <v>-</v>
      </c>
      <c r="H50" s="22" t="str">
        <f>+Giocatori!H100</f>
        <v>-</v>
      </c>
      <c r="I50" s="22">
        <f>+Giocatori!I100</f>
        <v>3</v>
      </c>
      <c r="J50" s="22" t="str">
        <f>+Giocatori!J100</f>
        <v>-</v>
      </c>
      <c r="K50" s="22" t="str">
        <f>+Giocatori!K100</f>
        <v>0.1</v>
      </c>
      <c r="L50" s="22" t="str">
        <f>+Giocatori!L100</f>
        <v>56.7</v>
      </c>
      <c r="M50" s="22" t="str">
        <f>+Giocatori!M100</f>
        <v>-</v>
      </c>
      <c r="N50" s="22" t="str">
        <f>+Giocatori!N100</f>
        <v>-</v>
      </c>
      <c r="O50" s="22" t="str">
        <f>+Giocatori!O100</f>
        <v>6.02</v>
      </c>
      <c r="S50" t="str">
        <f t="shared" si="0"/>
        <v>Valon BehramiGenoa, 36, Cc(C)</v>
      </c>
      <c r="U50" t="str">
        <f t="shared" si="1"/>
        <v>Valon Behrami, 36, Cc(C)</v>
      </c>
      <c r="V50" t="str">
        <f t="shared" si="2"/>
        <v>Valon Behrami</v>
      </c>
      <c r="W50" t="str">
        <f t="shared" si="3"/>
        <v>Valon BehramiGenoa</v>
      </c>
      <c r="X50" t="str">
        <f t="shared" si="4"/>
        <v>Genoa</v>
      </c>
    </row>
    <row r="51" spans="1:24" x14ac:dyDescent="0.25">
      <c r="A51" s="22" t="str">
        <f>+Giocatori!A103</f>
        <v>Arkadiusz RecaSpezia, 26, Di(S),Cc(S)</v>
      </c>
      <c r="B51" s="22">
        <f>+Giocatori!B102</f>
        <v>0</v>
      </c>
      <c r="C51" s="22">
        <f>+Giocatori!C102</f>
        <v>187</v>
      </c>
      <c r="D51" s="22">
        <f>+Giocatori!D102</f>
        <v>81</v>
      </c>
      <c r="E51" s="22" t="str">
        <f>+Giocatori!E102</f>
        <v>0(1)</v>
      </c>
      <c r="F51" s="22">
        <f>+Giocatori!F102</f>
        <v>4</v>
      </c>
      <c r="G51" s="22" t="str">
        <f>+Giocatori!G102</f>
        <v>-</v>
      </c>
      <c r="H51" s="22" t="str">
        <f>+Giocatori!H102</f>
        <v>-</v>
      </c>
      <c r="I51" s="22" t="str">
        <f>+Giocatori!I102</f>
        <v>-</v>
      </c>
      <c r="J51" s="22" t="str">
        <f>+Giocatori!J102</f>
        <v>-</v>
      </c>
      <c r="K51" s="22" t="str">
        <f>+Giocatori!K102</f>
        <v>-</v>
      </c>
      <c r="L51" s="22">
        <f>+Giocatori!L102</f>
        <v>100</v>
      </c>
      <c r="M51" s="22" t="str">
        <f>+Giocatori!M102</f>
        <v>-</v>
      </c>
      <c r="N51" s="22" t="str">
        <f>+Giocatori!N102</f>
        <v>-</v>
      </c>
      <c r="O51" s="22" t="str">
        <f>+Giocatori!O102</f>
        <v>6.00</v>
      </c>
      <c r="S51" t="str">
        <f t="shared" si="0"/>
        <v>Arkadiusz Reca, 26, Di(S),Cc(S)</v>
      </c>
      <c r="U51" t="str">
        <f t="shared" si="1"/>
        <v>Arkadiusz Reca, 26, Di(S),Cc(S)</v>
      </c>
      <c r="V51" t="str">
        <f t="shared" si="2"/>
        <v>Arkadiusz Reca</v>
      </c>
      <c r="W51" t="str">
        <f t="shared" si="3"/>
        <v>Arkadiusz RecaSpezia</v>
      </c>
      <c r="X51" t="str">
        <f t="shared" si="4"/>
        <v>Spezia</v>
      </c>
    </row>
    <row r="52" spans="1:24" x14ac:dyDescent="0.25">
      <c r="A52" s="22" t="str">
        <f>+Giocatori!A105</f>
        <v>Manolo PortanovaGenoa, 21, Midfielder</v>
      </c>
      <c r="B52" s="22">
        <f>+Giocatori!B104</f>
        <v>0</v>
      </c>
      <c r="C52" s="22">
        <f>+Giocatori!C104</f>
        <v>0</v>
      </c>
      <c r="D52" s="22">
        <f>+Giocatori!D104</f>
        <v>0</v>
      </c>
      <c r="E52" s="22" t="str">
        <f>+Giocatori!E104</f>
        <v>0(1)</v>
      </c>
      <c r="F52" s="22">
        <f>+Giocatori!F104</f>
        <v>31</v>
      </c>
      <c r="G52" s="22" t="str">
        <f>+Giocatori!G104</f>
        <v>-</v>
      </c>
      <c r="H52" s="22" t="str">
        <f>+Giocatori!H104</f>
        <v>-</v>
      </c>
      <c r="I52" s="22" t="str">
        <f>+Giocatori!I104</f>
        <v>-</v>
      </c>
      <c r="J52" s="22" t="str">
        <f>+Giocatori!J104</f>
        <v>-</v>
      </c>
      <c r="K52" s="22" t="str">
        <f>+Giocatori!K104</f>
        <v>-</v>
      </c>
      <c r="L52" s="22">
        <f>+Giocatori!L104</f>
        <v>50</v>
      </c>
      <c r="M52" s="22" t="str">
        <f>+Giocatori!M104</f>
        <v>-</v>
      </c>
      <c r="N52" s="22" t="str">
        <f>+Giocatori!N104</f>
        <v>-</v>
      </c>
      <c r="O52" s="22" t="str">
        <f>+Giocatori!O104</f>
        <v>5.97</v>
      </c>
      <c r="S52" t="str">
        <f t="shared" si="0"/>
        <v>Manolo PortanovaGenoa, 21, Midfielder</v>
      </c>
      <c r="U52" t="str">
        <f t="shared" si="1"/>
        <v>Manolo Portanova, 21, Midfielder</v>
      </c>
      <c r="V52" t="str">
        <f t="shared" si="2"/>
        <v>Manolo Portanova</v>
      </c>
      <c r="W52" t="str">
        <f t="shared" si="3"/>
        <v>Manolo PortanovaGenoa</v>
      </c>
      <c r="X52" t="str">
        <f t="shared" si="4"/>
        <v>Genoa</v>
      </c>
    </row>
    <row r="53" spans="1:24" x14ac:dyDescent="0.25">
      <c r="A53" s="22" t="str">
        <f>+Giocatori!A107</f>
        <v>Samuel MrázSpezia, 24, Forward</v>
      </c>
      <c r="B53" s="22">
        <f>+Giocatori!B106</f>
        <v>0</v>
      </c>
      <c r="C53" s="22">
        <f>+Giocatori!C106</f>
        <v>184</v>
      </c>
      <c r="D53" s="22">
        <f>+Giocatori!D106</f>
        <v>80</v>
      </c>
      <c r="E53" s="22" t="str">
        <f>+Giocatori!E106</f>
        <v>0(2)</v>
      </c>
      <c r="F53" s="22">
        <f>+Giocatori!F106</f>
        <v>52</v>
      </c>
      <c r="G53" s="22" t="str">
        <f>+Giocatori!G106</f>
        <v>-</v>
      </c>
      <c r="H53" s="22" t="str">
        <f>+Giocatori!H106</f>
        <v>-</v>
      </c>
      <c r="I53" s="22" t="str">
        <f>+Giocatori!I106</f>
        <v>-</v>
      </c>
      <c r="J53" s="22" t="str">
        <f>+Giocatori!J106</f>
        <v>-</v>
      </c>
      <c r="K53" s="22" t="str">
        <f>+Giocatori!K106</f>
        <v>0.5</v>
      </c>
      <c r="L53" s="22" t="str">
        <f>+Giocatori!L106</f>
        <v>66.7</v>
      </c>
      <c r="M53" s="22">
        <f>+Giocatori!M106</f>
        <v>1</v>
      </c>
      <c r="N53" s="22" t="str">
        <f>+Giocatori!N106</f>
        <v>-</v>
      </c>
      <c r="O53" s="22" t="str">
        <f>+Giocatori!O106</f>
        <v>5.94</v>
      </c>
      <c r="S53" t="str">
        <f t="shared" si="0"/>
        <v>Samuel Mráz, 24, Forward</v>
      </c>
      <c r="U53" t="str">
        <f t="shared" si="1"/>
        <v>Samuel Mráz, 24, Forward</v>
      </c>
      <c r="V53" t="str">
        <f t="shared" si="2"/>
        <v>Samuel Mráz</v>
      </c>
      <c r="W53" t="str">
        <f t="shared" si="3"/>
        <v>Samuel MrázSpezia</v>
      </c>
      <c r="X53" t="str">
        <f t="shared" si="4"/>
        <v>Spezia</v>
      </c>
    </row>
    <row r="54" spans="1:24" x14ac:dyDescent="0.25">
      <c r="A54" s="22" t="str">
        <f>+Giocatori!A109</f>
        <v>Andrea FavilliGenoa, 24, AC</v>
      </c>
      <c r="B54" s="22">
        <f>+Giocatori!B108</f>
        <v>0</v>
      </c>
      <c r="C54" s="22">
        <f>+Giocatori!C108</f>
        <v>191</v>
      </c>
      <c r="D54" s="22">
        <f>+Giocatori!D108</f>
        <v>85</v>
      </c>
      <c r="E54" s="22" t="str">
        <f>+Giocatori!E108</f>
        <v>0(1)</v>
      </c>
      <c r="F54" s="22">
        <f>+Giocatori!F108</f>
        <v>36</v>
      </c>
      <c r="G54" s="22" t="str">
        <f>+Giocatori!G108</f>
        <v>-</v>
      </c>
      <c r="H54" s="22" t="str">
        <f>+Giocatori!H108</f>
        <v>-</v>
      </c>
      <c r="I54" s="22" t="str">
        <f>+Giocatori!I108</f>
        <v>-</v>
      </c>
      <c r="J54" s="22" t="str">
        <f>+Giocatori!J108</f>
        <v>-</v>
      </c>
      <c r="K54" s="22" t="str">
        <f>+Giocatori!K108</f>
        <v>-</v>
      </c>
      <c r="L54" s="22" t="str">
        <f>+Giocatori!L108</f>
        <v>83.3</v>
      </c>
      <c r="M54" s="22" t="str">
        <f>+Giocatori!M108</f>
        <v>-</v>
      </c>
      <c r="N54" s="22" t="str">
        <f>+Giocatori!N108</f>
        <v>-</v>
      </c>
      <c r="O54" s="22" t="str">
        <f>+Giocatori!O108</f>
        <v>5.92</v>
      </c>
      <c r="S54" t="str">
        <f t="shared" si="0"/>
        <v>Andrea FavilliGenoa, 24, AC</v>
      </c>
      <c r="U54" t="str">
        <f t="shared" si="1"/>
        <v>Andrea Favilli, 24, AC</v>
      </c>
      <c r="V54" t="str">
        <f t="shared" si="2"/>
        <v>Andrea Favilli</v>
      </c>
      <c r="W54" t="str">
        <f t="shared" si="3"/>
        <v>Andrea FavilliGenoa</v>
      </c>
      <c r="X54" t="str">
        <f t="shared" si="4"/>
        <v>Genoa</v>
      </c>
    </row>
    <row r="55" spans="1:24" x14ac:dyDescent="0.25">
      <c r="A55" s="22" t="str">
        <f>+Giocatori!A111</f>
        <v>Laurens SerpeGenoa, 20, Defender</v>
      </c>
      <c r="B55" s="22">
        <f>+Giocatori!B110</f>
        <v>0</v>
      </c>
      <c r="C55" s="22">
        <f>+Giocatori!C110</f>
        <v>0</v>
      </c>
      <c r="D55" s="22">
        <f>+Giocatori!D110</f>
        <v>0</v>
      </c>
      <c r="E55" s="22" t="str">
        <f>+Giocatori!E110</f>
        <v>0(1)</v>
      </c>
      <c r="F55" s="22">
        <f>+Giocatori!F110</f>
        <v>45</v>
      </c>
      <c r="G55" s="22" t="str">
        <f>+Giocatori!G110</f>
        <v>-</v>
      </c>
      <c r="H55" s="22" t="str">
        <f>+Giocatori!H110</f>
        <v>-</v>
      </c>
      <c r="I55" s="22" t="str">
        <f>+Giocatori!I110</f>
        <v>-</v>
      </c>
      <c r="J55" s="22" t="str">
        <f>+Giocatori!J110</f>
        <v>-</v>
      </c>
      <c r="K55" s="22" t="str">
        <f>+Giocatori!K110</f>
        <v>-</v>
      </c>
      <c r="L55" s="22" t="str">
        <f>+Giocatori!L110</f>
        <v>86.7</v>
      </c>
      <c r="M55" s="22" t="str">
        <f>+Giocatori!M110</f>
        <v>-</v>
      </c>
      <c r="N55" s="22" t="str">
        <f>+Giocatori!N110</f>
        <v>-</v>
      </c>
      <c r="O55" s="22" t="str">
        <f>+Giocatori!O110</f>
        <v>5.87</v>
      </c>
      <c r="S55" t="str">
        <f t="shared" si="0"/>
        <v>Laurens SerpeGenoa, 20, Defender</v>
      </c>
      <c r="U55" t="str">
        <f t="shared" si="1"/>
        <v>Laurens Serpe, 20, Defender</v>
      </c>
      <c r="V55" t="str">
        <f t="shared" si="2"/>
        <v>Laurens Serpe</v>
      </c>
      <c r="W55" t="str">
        <f t="shared" si="3"/>
        <v>Laurens SerpeGenoa</v>
      </c>
      <c r="X55" t="str">
        <f t="shared" si="4"/>
        <v>Genoa</v>
      </c>
    </row>
    <row r="56" spans="1:24" x14ac:dyDescent="0.25">
      <c r="A56" s="22" t="str">
        <f>+Giocatori!A113</f>
        <v>Luca VignaliSpezia, 25, Di(D)</v>
      </c>
      <c r="B56" s="22">
        <f>+Giocatori!B112</f>
        <v>0</v>
      </c>
      <c r="C56" s="22">
        <f>+Giocatori!C112</f>
        <v>183</v>
      </c>
      <c r="D56" s="22">
        <f>+Giocatori!D112</f>
        <v>75</v>
      </c>
      <c r="E56" s="22" t="str">
        <f>+Giocatori!E112</f>
        <v>1(1)</v>
      </c>
      <c r="F56" s="22">
        <f>+Giocatori!F112</f>
        <v>85</v>
      </c>
      <c r="G56" s="22" t="str">
        <f>+Giocatori!G112</f>
        <v>-</v>
      </c>
      <c r="H56" s="22" t="str">
        <f>+Giocatori!H112</f>
        <v>-</v>
      </c>
      <c r="I56" s="22" t="str">
        <f>+Giocatori!I112</f>
        <v>-</v>
      </c>
      <c r="J56" s="22" t="str">
        <f>+Giocatori!J112</f>
        <v>-</v>
      </c>
      <c r="K56" s="22" t="str">
        <f>+Giocatori!K112</f>
        <v>-</v>
      </c>
      <c r="L56" s="22" t="str">
        <f>+Giocatori!L112</f>
        <v>85.4</v>
      </c>
      <c r="M56" s="22" t="str">
        <f>+Giocatori!M112</f>
        <v>0.5</v>
      </c>
      <c r="N56" s="22" t="str">
        <f>+Giocatori!N112</f>
        <v>-</v>
      </c>
      <c r="O56" s="22" t="str">
        <f>+Giocatori!O112</f>
        <v>5.86</v>
      </c>
      <c r="S56" t="str">
        <f t="shared" si="0"/>
        <v>Luca Vignali, 25, Di(D)</v>
      </c>
      <c r="U56" t="str">
        <f t="shared" si="1"/>
        <v>Luca Vignali, 25, Di(D)</v>
      </c>
      <c r="V56" t="str">
        <f t="shared" si="2"/>
        <v>Luca Vignali</v>
      </c>
      <c r="W56" t="str">
        <f t="shared" si="3"/>
        <v>Luca VignaliSpezia</v>
      </c>
      <c r="X56" t="str">
        <f t="shared" si="4"/>
        <v>Spezia</v>
      </c>
    </row>
    <row r="57" spans="1:24" x14ac:dyDescent="0.25">
      <c r="A57" s="22">
        <f>+Giocatori!A115</f>
        <v>0</v>
      </c>
      <c r="B57" s="22">
        <f>+Giocatori!B114</f>
        <v>0</v>
      </c>
      <c r="C57" s="22">
        <f>+Giocatori!C114</f>
        <v>0</v>
      </c>
      <c r="D57" s="22">
        <f>+Giocatori!D114</f>
        <v>0</v>
      </c>
      <c r="E57" s="22">
        <f>+Giocatori!E114</f>
        <v>0</v>
      </c>
      <c r="F57" s="22">
        <f>+Giocatori!F114</f>
        <v>0</v>
      </c>
      <c r="G57" s="22">
        <f>+Giocatori!G114</f>
        <v>0</v>
      </c>
      <c r="H57" s="22">
        <f>+Giocatori!H114</f>
        <v>0</v>
      </c>
      <c r="I57" s="22">
        <f>+Giocatori!I114</f>
        <v>0</v>
      </c>
      <c r="J57" s="22">
        <f>+Giocatori!J114</f>
        <v>0</v>
      </c>
      <c r="K57" s="22">
        <f>+Giocatori!K114</f>
        <v>0</v>
      </c>
      <c r="L57" s="22">
        <f>+Giocatori!L114</f>
        <v>0</v>
      </c>
      <c r="M57" s="22">
        <f>+Giocatori!M114</f>
        <v>0</v>
      </c>
      <c r="N57" s="22">
        <f>+Giocatori!N114</f>
        <v>0</v>
      </c>
      <c r="O57" s="22">
        <f>+Giocatori!O114</f>
        <v>0</v>
      </c>
      <c r="S57" t="str">
        <f t="shared" si="0"/>
        <v>0</v>
      </c>
      <c r="U57" t="str">
        <f t="shared" si="1"/>
        <v>0</v>
      </c>
      <c r="V57" t="str">
        <f t="shared" si="2"/>
        <v/>
      </c>
      <c r="W57" t="str">
        <f t="shared" si="3"/>
        <v/>
      </c>
      <c r="X57" t="str">
        <f t="shared" si="4"/>
        <v/>
      </c>
    </row>
    <row r="58" spans="1:24" x14ac:dyDescent="0.25">
      <c r="A58" s="22">
        <f>+Giocatori!A117</f>
        <v>0</v>
      </c>
      <c r="B58" s="22">
        <f>+Giocatori!B116</f>
        <v>0</v>
      </c>
      <c r="C58" s="22">
        <f>+Giocatori!C116</f>
        <v>0</v>
      </c>
      <c r="D58" s="22">
        <f>+Giocatori!D116</f>
        <v>0</v>
      </c>
      <c r="E58" s="22">
        <f>+Giocatori!E116</f>
        <v>0</v>
      </c>
      <c r="F58" s="22">
        <f>+Giocatori!F116</f>
        <v>0</v>
      </c>
      <c r="G58" s="22">
        <f>+Giocatori!G116</f>
        <v>0</v>
      </c>
      <c r="H58" s="22">
        <f>+Giocatori!H116</f>
        <v>0</v>
      </c>
      <c r="I58" s="22">
        <f>+Giocatori!I116</f>
        <v>0</v>
      </c>
      <c r="J58" s="22">
        <f>+Giocatori!J116</f>
        <v>0</v>
      </c>
      <c r="K58" s="22">
        <f>+Giocatori!K116</f>
        <v>0</v>
      </c>
      <c r="L58" s="22">
        <f>+Giocatori!L116</f>
        <v>0</v>
      </c>
      <c r="M58" s="22">
        <f>+Giocatori!M116</f>
        <v>0</v>
      </c>
      <c r="N58" s="22">
        <f>+Giocatori!N116</f>
        <v>0</v>
      </c>
      <c r="O58" s="22">
        <f>+Giocatori!O116</f>
        <v>0</v>
      </c>
      <c r="S58" t="str">
        <f t="shared" si="0"/>
        <v>0</v>
      </c>
      <c r="U58" t="str">
        <f t="shared" si="1"/>
        <v>0</v>
      </c>
      <c r="V58" t="str">
        <f t="shared" si="2"/>
        <v/>
      </c>
      <c r="W58" t="str">
        <f t="shared" si="3"/>
        <v/>
      </c>
      <c r="X58" t="str">
        <f t="shared" si="4"/>
        <v/>
      </c>
    </row>
    <row r="59" spans="1:24" x14ac:dyDescent="0.25">
      <c r="A59" s="22">
        <f>+Giocatori!A119</f>
        <v>0</v>
      </c>
      <c r="B59" s="22">
        <f>+Giocatori!B118</f>
        <v>0</v>
      </c>
      <c r="C59" s="22">
        <f>+Giocatori!C118</f>
        <v>0</v>
      </c>
      <c r="D59" s="22">
        <f>+Giocatori!D118</f>
        <v>0</v>
      </c>
      <c r="E59" s="22">
        <f>+Giocatori!E118</f>
        <v>0</v>
      </c>
      <c r="F59" s="22">
        <f>+Giocatori!F118</f>
        <v>0</v>
      </c>
      <c r="G59" s="22">
        <f>+Giocatori!G118</f>
        <v>0</v>
      </c>
      <c r="H59" s="22">
        <f>+Giocatori!H118</f>
        <v>0</v>
      </c>
      <c r="I59" s="22">
        <f>+Giocatori!I118</f>
        <v>0</v>
      </c>
      <c r="J59" s="22">
        <f>+Giocatori!J118</f>
        <v>0</v>
      </c>
      <c r="K59" s="22">
        <f>+Giocatori!K118</f>
        <v>0</v>
      </c>
      <c r="L59" s="22">
        <f>+Giocatori!L118</f>
        <v>0</v>
      </c>
      <c r="M59" s="22">
        <f>+Giocatori!M118</f>
        <v>0</v>
      </c>
      <c r="N59" s="22">
        <f>+Giocatori!N118</f>
        <v>0</v>
      </c>
      <c r="O59" s="22">
        <f>+Giocatori!O118</f>
        <v>0</v>
      </c>
      <c r="S59" t="str">
        <f t="shared" si="0"/>
        <v>0</v>
      </c>
      <c r="U59" t="str">
        <f t="shared" si="1"/>
        <v>0</v>
      </c>
      <c r="V59" t="str">
        <f t="shared" si="2"/>
        <v/>
      </c>
      <c r="W59" t="str">
        <f t="shared" si="3"/>
        <v/>
      </c>
      <c r="X59" t="str">
        <f t="shared" si="4"/>
        <v/>
      </c>
    </row>
    <row r="60" spans="1:24" x14ac:dyDescent="0.25">
      <c r="A60" s="22">
        <f>+Giocatori!A121</f>
        <v>0</v>
      </c>
      <c r="B60" s="22">
        <f>+Giocatori!B120</f>
        <v>0</v>
      </c>
      <c r="C60" s="22">
        <f>+Giocatori!C120</f>
        <v>0</v>
      </c>
      <c r="D60" s="22">
        <f>+Giocatori!D120</f>
        <v>0</v>
      </c>
      <c r="E60" s="22">
        <f>+Giocatori!E120</f>
        <v>0</v>
      </c>
      <c r="F60" s="22">
        <f>+Giocatori!F120</f>
        <v>0</v>
      </c>
      <c r="G60" s="22">
        <f>+Giocatori!G120</f>
        <v>0</v>
      </c>
      <c r="H60" s="22">
        <f>+Giocatori!H120</f>
        <v>0</v>
      </c>
      <c r="I60" s="22">
        <f>+Giocatori!I120</f>
        <v>0</v>
      </c>
      <c r="J60" s="22">
        <f>+Giocatori!J120</f>
        <v>0</v>
      </c>
      <c r="K60" s="22">
        <f>+Giocatori!K120</f>
        <v>0</v>
      </c>
      <c r="L60" s="22">
        <f>+Giocatori!L120</f>
        <v>0</v>
      </c>
      <c r="M60" s="22">
        <f>+Giocatori!M120</f>
        <v>0</v>
      </c>
      <c r="N60" s="22">
        <f>+Giocatori!N120</f>
        <v>0</v>
      </c>
      <c r="O60" s="22">
        <f>+Giocatori!O120</f>
        <v>0</v>
      </c>
      <c r="S60" t="str">
        <f t="shared" si="0"/>
        <v>0</v>
      </c>
      <c r="U60" t="str">
        <f t="shared" si="1"/>
        <v>0</v>
      </c>
      <c r="V60" t="str">
        <f t="shared" si="2"/>
        <v/>
      </c>
      <c r="W60" t="str">
        <f t="shared" si="3"/>
        <v/>
      </c>
      <c r="X60" t="str">
        <f t="shared" si="4"/>
        <v/>
      </c>
    </row>
    <row r="61" spans="1:24" x14ac:dyDescent="0.25">
      <c r="A61" s="22">
        <f>+Giocatori!A123</f>
        <v>0</v>
      </c>
      <c r="B61" s="22">
        <f>+Giocatori!B122</f>
        <v>0</v>
      </c>
      <c r="C61" s="22">
        <f>+Giocatori!C122</f>
        <v>0</v>
      </c>
      <c r="D61" s="22">
        <f>+Giocatori!D122</f>
        <v>0</v>
      </c>
      <c r="E61" s="22">
        <f>+Giocatori!E122</f>
        <v>0</v>
      </c>
      <c r="F61" s="22">
        <f>+Giocatori!F122</f>
        <v>0</v>
      </c>
      <c r="G61" s="22">
        <f>+Giocatori!G122</f>
        <v>0</v>
      </c>
      <c r="H61" s="22">
        <f>+Giocatori!H122</f>
        <v>0</v>
      </c>
      <c r="I61" s="22">
        <f>+Giocatori!I122</f>
        <v>0</v>
      </c>
      <c r="J61" s="22">
        <f>+Giocatori!J122</f>
        <v>0</v>
      </c>
      <c r="K61" s="22">
        <f>+Giocatori!K122</f>
        <v>0</v>
      </c>
      <c r="L61" s="22">
        <f>+Giocatori!L122</f>
        <v>0</v>
      </c>
      <c r="M61" s="22">
        <f>+Giocatori!M122</f>
        <v>0</v>
      </c>
      <c r="N61" s="22">
        <f>+Giocatori!N122</f>
        <v>0</v>
      </c>
      <c r="O61" s="22">
        <f>+Giocatori!O122</f>
        <v>0</v>
      </c>
      <c r="S61" t="str">
        <f t="shared" si="0"/>
        <v>0</v>
      </c>
      <c r="U61" t="str">
        <f t="shared" si="1"/>
        <v>0</v>
      </c>
      <c r="V61" t="str">
        <f t="shared" si="2"/>
        <v/>
      </c>
      <c r="W61" t="str">
        <f t="shared" si="3"/>
        <v/>
      </c>
      <c r="X61" t="str">
        <f t="shared" si="4"/>
        <v/>
      </c>
    </row>
    <row r="62" spans="1:24" x14ac:dyDescent="0.25">
      <c r="A62" s="22">
        <f>+Giocatori!A125</f>
        <v>0</v>
      </c>
      <c r="B62" s="22">
        <f>+Giocatori!B124</f>
        <v>0</v>
      </c>
      <c r="C62" s="22">
        <f>+Giocatori!C124</f>
        <v>0</v>
      </c>
      <c r="D62" s="22">
        <f>+Giocatori!D124</f>
        <v>0</v>
      </c>
      <c r="E62" s="22">
        <f>+Giocatori!E124</f>
        <v>0</v>
      </c>
      <c r="F62" s="22">
        <f>+Giocatori!F124</f>
        <v>0</v>
      </c>
      <c r="G62" s="22">
        <f>+Giocatori!G124</f>
        <v>0</v>
      </c>
      <c r="H62" s="22">
        <f>+Giocatori!H124</f>
        <v>0</v>
      </c>
      <c r="I62" s="22">
        <f>+Giocatori!I124</f>
        <v>0</v>
      </c>
      <c r="J62" s="22">
        <f>+Giocatori!J124</f>
        <v>0</v>
      </c>
      <c r="K62" s="22">
        <f>+Giocatori!K124</f>
        <v>0</v>
      </c>
      <c r="L62" s="22">
        <f>+Giocatori!L124</f>
        <v>0</v>
      </c>
      <c r="M62" s="22">
        <f>+Giocatori!M124</f>
        <v>0</v>
      </c>
      <c r="N62" s="22">
        <f>+Giocatori!N124</f>
        <v>0</v>
      </c>
      <c r="O62" s="22">
        <f>+Giocatori!O124</f>
        <v>0</v>
      </c>
      <c r="S62" t="str">
        <f t="shared" si="0"/>
        <v>0</v>
      </c>
      <c r="U62" t="str">
        <f t="shared" si="1"/>
        <v>0</v>
      </c>
      <c r="V62" t="str">
        <f t="shared" si="2"/>
        <v/>
      </c>
      <c r="W62" t="str">
        <f t="shared" si="3"/>
        <v/>
      </c>
      <c r="X62" t="str">
        <f t="shared" si="4"/>
        <v/>
      </c>
    </row>
    <row r="63" spans="1:24" x14ac:dyDescent="0.25">
      <c r="A63" s="22">
        <f>+Giocatori!A127</f>
        <v>0</v>
      </c>
      <c r="B63" s="22">
        <f>+Giocatori!B126</f>
        <v>0</v>
      </c>
      <c r="C63" s="22">
        <f>+Giocatori!C126</f>
        <v>0</v>
      </c>
      <c r="D63" s="22">
        <f>+Giocatori!D126</f>
        <v>0</v>
      </c>
      <c r="E63" s="22">
        <f>+Giocatori!E126</f>
        <v>0</v>
      </c>
      <c r="F63" s="22">
        <f>+Giocatori!F126</f>
        <v>0</v>
      </c>
      <c r="G63" s="22">
        <f>+Giocatori!G126</f>
        <v>0</v>
      </c>
      <c r="H63" s="22">
        <f>+Giocatori!H126</f>
        <v>0</v>
      </c>
      <c r="I63" s="22">
        <f>+Giocatori!I126</f>
        <v>0</v>
      </c>
      <c r="J63" s="22">
        <f>+Giocatori!J126</f>
        <v>0</v>
      </c>
      <c r="K63" s="22">
        <f>+Giocatori!K126</f>
        <v>0</v>
      </c>
      <c r="L63" s="22">
        <f>+Giocatori!L126</f>
        <v>0</v>
      </c>
      <c r="M63" s="22">
        <f>+Giocatori!M126</f>
        <v>0</v>
      </c>
      <c r="N63" s="22">
        <f>+Giocatori!N126</f>
        <v>0</v>
      </c>
      <c r="O63" s="22">
        <f>+Giocatori!O126</f>
        <v>0</v>
      </c>
      <c r="S63" t="str">
        <f t="shared" si="0"/>
        <v>0</v>
      </c>
      <c r="U63" t="str">
        <f t="shared" si="1"/>
        <v>0</v>
      </c>
      <c r="V63" t="str">
        <f t="shared" si="2"/>
        <v/>
      </c>
      <c r="W63" t="str">
        <f t="shared" si="3"/>
        <v/>
      </c>
      <c r="X63" t="str">
        <f t="shared" si="4"/>
        <v/>
      </c>
    </row>
    <row r="64" spans="1:24" x14ac:dyDescent="0.25">
      <c r="A64" s="22">
        <f>+Giocatori!A129</f>
        <v>0</v>
      </c>
      <c r="B64" s="22">
        <f>+Giocatori!B128</f>
        <v>0</v>
      </c>
      <c r="C64" s="22">
        <f>+Giocatori!C128</f>
        <v>0</v>
      </c>
      <c r="D64" s="22">
        <f>+Giocatori!D128</f>
        <v>0</v>
      </c>
      <c r="E64" s="22">
        <f>+Giocatori!E128</f>
        <v>0</v>
      </c>
      <c r="F64" s="22">
        <f>+Giocatori!F128</f>
        <v>0</v>
      </c>
      <c r="G64" s="22">
        <f>+Giocatori!G128</f>
        <v>0</v>
      </c>
      <c r="H64" s="22">
        <f>+Giocatori!H128</f>
        <v>0</v>
      </c>
      <c r="I64" s="22">
        <f>+Giocatori!I128</f>
        <v>0</v>
      </c>
      <c r="J64" s="22">
        <f>+Giocatori!J128</f>
        <v>0</v>
      </c>
      <c r="K64" s="22">
        <f>+Giocatori!K128</f>
        <v>0</v>
      </c>
      <c r="L64" s="22">
        <f>+Giocatori!L128</f>
        <v>0</v>
      </c>
      <c r="M64" s="22">
        <f>+Giocatori!M128</f>
        <v>0</v>
      </c>
      <c r="N64" s="22">
        <f>+Giocatori!N128</f>
        <v>0</v>
      </c>
      <c r="O64" s="22">
        <f>+Giocatori!O128</f>
        <v>0</v>
      </c>
      <c r="S64" t="str">
        <f t="shared" si="0"/>
        <v>0</v>
      </c>
      <c r="U64" t="str">
        <f t="shared" si="1"/>
        <v>0</v>
      </c>
      <c r="V64" t="str">
        <f t="shared" si="2"/>
        <v/>
      </c>
      <c r="W64" t="str">
        <f t="shared" si="3"/>
        <v/>
      </c>
      <c r="X64" t="str">
        <f t="shared" si="4"/>
        <v/>
      </c>
    </row>
    <row r="65" spans="1:24" x14ac:dyDescent="0.25">
      <c r="A65" s="22">
        <f>+Giocatori!A131</f>
        <v>0</v>
      </c>
      <c r="B65" s="22">
        <f>+Giocatori!B130</f>
        <v>0</v>
      </c>
      <c r="C65" s="22">
        <f>+Giocatori!C130</f>
        <v>0</v>
      </c>
      <c r="D65" s="22">
        <f>+Giocatori!D130</f>
        <v>0</v>
      </c>
      <c r="E65" s="22">
        <f>+Giocatori!E130</f>
        <v>0</v>
      </c>
      <c r="F65" s="22">
        <f>+Giocatori!F130</f>
        <v>0</v>
      </c>
      <c r="G65" s="22">
        <f>+Giocatori!G130</f>
        <v>0</v>
      </c>
      <c r="H65" s="22">
        <f>+Giocatori!H130</f>
        <v>0</v>
      </c>
      <c r="I65" s="22">
        <f>+Giocatori!I130</f>
        <v>0</v>
      </c>
      <c r="J65" s="22">
        <f>+Giocatori!J130</f>
        <v>0</v>
      </c>
      <c r="K65" s="22">
        <f>+Giocatori!K130</f>
        <v>0</v>
      </c>
      <c r="L65" s="22">
        <f>+Giocatori!L130</f>
        <v>0</v>
      </c>
      <c r="M65" s="22">
        <f>+Giocatori!M130</f>
        <v>0</v>
      </c>
      <c r="N65" s="22">
        <f>+Giocatori!N130</f>
        <v>0</v>
      </c>
      <c r="O65" s="22">
        <f>+Giocatori!O130</f>
        <v>0</v>
      </c>
      <c r="S65" t="str">
        <f t="shared" si="0"/>
        <v>0</v>
      </c>
      <c r="U65" t="str">
        <f t="shared" si="1"/>
        <v>0</v>
      </c>
      <c r="V65" t="str">
        <f t="shared" si="2"/>
        <v/>
      </c>
      <c r="W65" t="str">
        <f t="shared" si="3"/>
        <v/>
      </c>
      <c r="X65" t="str">
        <f t="shared" si="4"/>
        <v/>
      </c>
    </row>
    <row r="66" spans="1:24" x14ac:dyDescent="0.25">
      <c r="A66" s="22">
        <f>+Giocatori!A133</f>
        <v>0</v>
      </c>
      <c r="B66" s="22">
        <f>+Giocatori!B132</f>
        <v>0</v>
      </c>
      <c r="C66" s="22">
        <f>+Giocatori!C132</f>
        <v>0</v>
      </c>
      <c r="D66" s="22">
        <f>+Giocatori!D132</f>
        <v>0</v>
      </c>
      <c r="E66" s="22">
        <f>+Giocatori!E132</f>
        <v>0</v>
      </c>
      <c r="F66" s="22">
        <f>+Giocatori!F132</f>
        <v>0</v>
      </c>
      <c r="G66" s="22">
        <f>+Giocatori!G132</f>
        <v>0</v>
      </c>
      <c r="H66" s="22">
        <f>+Giocatori!H132</f>
        <v>0</v>
      </c>
      <c r="I66" s="22">
        <f>+Giocatori!I132</f>
        <v>0</v>
      </c>
      <c r="J66" s="22">
        <f>+Giocatori!J132</f>
        <v>0</v>
      </c>
      <c r="K66" s="22">
        <f>+Giocatori!K132</f>
        <v>0</v>
      </c>
      <c r="L66" s="22">
        <f>+Giocatori!L132</f>
        <v>0</v>
      </c>
      <c r="M66" s="22">
        <f>+Giocatori!M132</f>
        <v>0</v>
      </c>
      <c r="N66" s="22">
        <f>+Giocatori!N132</f>
        <v>0</v>
      </c>
      <c r="O66" s="22">
        <f>+Giocatori!O132</f>
        <v>0</v>
      </c>
      <c r="S66" t="str">
        <f t="shared" ref="S66:S80" si="5">SUBSTITUTE(A66,$Q$1,"")</f>
        <v>0</v>
      </c>
      <c r="U66" t="str">
        <f t="shared" ref="U66:U80" si="6">SUBSTITUTE(S66,$Q$2,"")</f>
        <v>0</v>
      </c>
      <c r="V66" t="str">
        <f t="shared" ref="V66:V80" si="7">IFERROR(LEFT(U66,FIND(",",U66,1)-1),"")</f>
        <v/>
      </c>
      <c r="W66" t="str">
        <f t="shared" ref="W66:W81" si="8">IFERROR(LEFT(A66,FIND(",",A66,1)-1),"")</f>
        <v/>
      </c>
      <c r="X66" t="str">
        <f t="shared" ref="X66:X81" si="9">SUBSTITUTE(W66,V66,"")</f>
        <v/>
      </c>
    </row>
    <row r="67" spans="1:24" x14ac:dyDescent="0.25">
      <c r="A67" s="22">
        <f>+Giocatori!A135</f>
        <v>0</v>
      </c>
      <c r="B67" s="22">
        <f>+Giocatori!B134</f>
        <v>0</v>
      </c>
      <c r="C67" s="22">
        <f>+Giocatori!C134</f>
        <v>0</v>
      </c>
      <c r="D67" s="22">
        <f>+Giocatori!D134</f>
        <v>0</v>
      </c>
      <c r="E67" s="22">
        <f>+Giocatori!E134</f>
        <v>0</v>
      </c>
      <c r="F67" s="22">
        <f>+Giocatori!F134</f>
        <v>0</v>
      </c>
      <c r="G67" s="22">
        <f>+Giocatori!G134</f>
        <v>0</v>
      </c>
      <c r="H67" s="22">
        <f>+Giocatori!H134</f>
        <v>0</v>
      </c>
      <c r="I67" s="22">
        <f>+Giocatori!I134</f>
        <v>0</v>
      </c>
      <c r="J67" s="22">
        <f>+Giocatori!J134</f>
        <v>0</v>
      </c>
      <c r="K67" s="22">
        <f>+Giocatori!K134</f>
        <v>0</v>
      </c>
      <c r="L67" s="22">
        <f>+Giocatori!L134</f>
        <v>0</v>
      </c>
      <c r="M67" s="22">
        <f>+Giocatori!M134</f>
        <v>0</v>
      </c>
      <c r="N67" s="22">
        <f>+Giocatori!N134</f>
        <v>0</v>
      </c>
      <c r="O67" s="22">
        <f>+Giocatori!O134</f>
        <v>0</v>
      </c>
      <c r="S67" t="str">
        <f t="shared" si="5"/>
        <v>0</v>
      </c>
      <c r="U67" t="str">
        <f t="shared" si="6"/>
        <v>0</v>
      </c>
      <c r="V67" t="str">
        <f t="shared" si="7"/>
        <v/>
      </c>
      <c r="W67" t="str">
        <f t="shared" si="8"/>
        <v/>
      </c>
      <c r="X67" t="str">
        <f t="shared" si="9"/>
        <v/>
      </c>
    </row>
    <row r="68" spans="1:24" x14ac:dyDescent="0.25">
      <c r="A68" s="22">
        <f>+Giocatori!A137</f>
        <v>0</v>
      </c>
      <c r="B68" s="22">
        <f>+Giocatori!B136</f>
        <v>0</v>
      </c>
      <c r="C68" s="22">
        <f>+Giocatori!C136</f>
        <v>0</v>
      </c>
      <c r="D68" s="22">
        <f>+Giocatori!D136</f>
        <v>0</v>
      </c>
      <c r="E68" s="22">
        <f>+Giocatori!E136</f>
        <v>0</v>
      </c>
      <c r="F68" s="22">
        <f>+Giocatori!F136</f>
        <v>0</v>
      </c>
      <c r="G68" s="22">
        <f>+Giocatori!G136</f>
        <v>0</v>
      </c>
      <c r="H68" s="22">
        <f>+Giocatori!H136</f>
        <v>0</v>
      </c>
      <c r="I68" s="22">
        <f>+Giocatori!I136</f>
        <v>0</v>
      </c>
      <c r="J68" s="22">
        <f>+Giocatori!J136</f>
        <v>0</v>
      </c>
      <c r="K68" s="22">
        <f>+Giocatori!K136</f>
        <v>0</v>
      </c>
      <c r="L68" s="22">
        <f>+Giocatori!L136</f>
        <v>0</v>
      </c>
      <c r="M68" s="22">
        <f>+Giocatori!M136</f>
        <v>0</v>
      </c>
      <c r="N68" s="22">
        <f>+Giocatori!N136</f>
        <v>0</v>
      </c>
      <c r="O68" s="22">
        <f>+Giocatori!O136</f>
        <v>0</v>
      </c>
      <c r="S68" t="str">
        <f t="shared" si="5"/>
        <v>0</v>
      </c>
      <c r="U68" t="str">
        <f t="shared" si="6"/>
        <v>0</v>
      </c>
      <c r="V68" t="str">
        <f t="shared" si="7"/>
        <v/>
      </c>
      <c r="W68" t="str">
        <f t="shared" si="8"/>
        <v/>
      </c>
      <c r="X68" t="str">
        <f t="shared" si="9"/>
        <v/>
      </c>
    </row>
    <row r="69" spans="1:24" x14ac:dyDescent="0.25">
      <c r="A69" s="22">
        <f>+Giocatori!A139</f>
        <v>0</v>
      </c>
      <c r="B69" s="22">
        <f>+Giocatori!B138</f>
        <v>0</v>
      </c>
      <c r="C69" s="22">
        <f>+Giocatori!C138</f>
        <v>0</v>
      </c>
      <c r="D69" s="22">
        <f>+Giocatori!D138</f>
        <v>0</v>
      </c>
      <c r="E69" s="22">
        <f>+Giocatori!E138</f>
        <v>0</v>
      </c>
      <c r="F69" s="22">
        <f>+Giocatori!F138</f>
        <v>0</v>
      </c>
      <c r="G69" s="22">
        <f>+Giocatori!G138</f>
        <v>0</v>
      </c>
      <c r="H69" s="22">
        <f>+Giocatori!H138</f>
        <v>0</v>
      </c>
      <c r="I69" s="22">
        <f>+Giocatori!I138</f>
        <v>0</v>
      </c>
      <c r="J69" s="22">
        <f>+Giocatori!J138</f>
        <v>0</v>
      </c>
      <c r="K69" s="22">
        <f>+Giocatori!K138</f>
        <v>0</v>
      </c>
      <c r="L69" s="22">
        <f>+Giocatori!L138</f>
        <v>0</v>
      </c>
      <c r="M69" s="22">
        <f>+Giocatori!M138</f>
        <v>0</v>
      </c>
      <c r="N69" s="22">
        <f>+Giocatori!N138</f>
        <v>0</v>
      </c>
      <c r="O69" s="22">
        <f>+Giocatori!O138</f>
        <v>0</v>
      </c>
      <c r="S69" t="str">
        <f t="shared" si="5"/>
        <v>0</v>
      </c>
      <c r="U69" t="str">
        <f t="shared" si="6"/>
        <v>0</v>
      </c>
      <c r="V69" t="str">
        <f t="shared" si="7"/>
        <v/>
      </c>
      <c r="W69" t="str">
        <f t="shared" si="8"/>
        <v/>
      </c>
      <c r="X69" t="str">
        <f t="shared" si="9"/>
        <v/>
      </c>
    </row>
    <row r="70" spans="1:24" x14ac:dyDescent="0.25">
      <c r="A70" s="22">
        <f>+Giocatori!A141</f>
        <v>0</v>
      </c>
      <c r="B70" s="22">
        <f>+Giocatori!B140</f>
        <v>0</v>
      </c>
      <c r="C70" s="22">
        <f>+Giocatori!C140</f>
        <v>0</v>
      </c>
      <c r="D70" s="22">
        <f>+Giocatori!D140</f>
        <v>0</v>
      </c>
      <c r="E70" s="22">
        <f>+Giocatori!E140</f>
        <v>0</v>
      </c>
      <c r="F70" s="22">
        <f>+Giocatori!F140</f>
        <v>0</v>
      </c>
      <c r="G70" s="22">
        <f>+Giocatori!G140</f>
        <v>0</v>
      </c>
      <c r="H70" s="22">
        <f>+Giocatori!H140</f>
        <v>0</v>
      </c>
      <c r="I70" s="22">
        <f>+Giocatori!I140</f>
        <v>0</v>
      </c>
      <c r="J70" s="22">
        <f>+Giocatori!J140</f>
        <v>0</v>
      </c>
      <c r="K70" s="22">
        <f>+Giocatori!K140</f>
        <v>0</v>
      </c>
      <c r="L70" s="22">
        <f>+Giocatori!L140</f>
        <v>0</v>
      </c>
      <c r="M70" s="22">
        <f>+Giocatori!M140</f>
        <v>0</v>
      </c>
      <c r="N70" s="22">
        <f>+Giocatori!N140</f>
        <v>0</v>
      </c>
      <c r="O70" s="22">
        <f>+Giocatori!O140</f>
        <v>0</v>
      </c>
      <c r="S70" t="str">
        <f t="shared" si="5"/>
        <v>0</v>
      </c>
      <c r="U70" t="str">
        <f t="shared" si="6"/>
        <v>0</v>
      </c>
      <c r="V70" t="str">
        <f t="shared" si="7"/>
        <v/>
      </c>
      <c r="W70" t="str">
        <f t="shared" si="8"/>
        <v/>
      </c>
      <c r="X70" t="str">
        <f t="shared" si="9"/>
        <v/>
      </c>
    </row>
    <row r="71" spans="1:24" x14ac:dyDescent="0.25">
      <c r="A71" s="22">
        <f>+Giocatori!A143</f>
        <v>0</v>
      </c>
      <c r="B71" s="22">
        <f>+Giocatori!B142</f>
        <v>0</v>
      </c>
      <c r="C71" s="22">
        <f>+Giocatori!C142</f>
        <v>0</v>
      </c>
      <c r="D71" s="22">
        <f>+Giocatori!D142</f>
        <v>0</v>
      </c>
      <c r="E71" s="22">
        <f>+Giocatori!E142</f>
        <v>0</v>
      </c>
      <c r="F71" s="22">
        <f>+Giocatori!F142</f>
        <v>0</v>
      </c>
      <c r="G71" s="22">
        <f>+Giocatori!G142</f>
        <v>0</v>
      </c>
      <c r="H71" s="22">
        <f>+Giocatori!H142</f>
        <v>0</v>
      </c>
      <c r="I71" s="22">
        <f>+Giocatori!I142</f>
        <v>0</v>
      </c>
      <c r="J71" s="22">
        <f>+Giocatori!J142</f>
        <v>0</v>
      </c>
      <c r="K71" s="22">
        <f>+Giocatori!K142</f>
        <v>0</v>
      </c>
      <c r="L71" s="22">
        <f>+Giocatori!L142</f>
        <v>0</v>
      </c>
      <c r="M71" s="22">
        <f>+Giocatori!M142</f>
        <v>0</v>
      </c>
      <c r="N71" s="22">
        <f>+Giocatori!N142</f>
        <v>0</v>
      </c>
      <c r="O71" s="22">
        <f>+Giocatori!O142</f>
        <v>0</v>
      </c>
      <c r="S71" t="str">
        <f t="shared" si="5"/>
        <v>0</v>
      </c>
      <c r="U71" t="str">
        <f t="shared" si="6"/>
        <v>0</v>
      </c>
      <c r="V71" t="str">
        <f t="shared" si="7"/>
        <v/>
      </c>
      <c r="W71" t="str">
        <f t="shared" si="8"/>
        <v/>
      </c>
      <c r="X71" t="str">
        <f t="shared" si="9"/>
        <v/>
      </c>
    </row>
    <row r="72" spans="1:24" x14ac:dyDescent="0.25">
      <c r="A72" s="22">
        <f>+Giocatori!A145</f>
        <v>0</v>
      </c>
      <c r="B72" s="22">
        <f>+Giocatori!B144</f>
        <v>0</v>
      </c>
      <c r="C72" s="22">
        <f>+Giocatori!C144</f>
        <v>0</v>
      </c>
      <c r="D72" s="22">
        <f>+Giocatori!D144</f>
        <v>0</v>
      </c>
      <c r="E72" s="22">
        <f>+Giocatori!E144</f>
        <v>0</v>
      </c>
      <c r="F72" s="22">
        <f>+Giocatori!F144</f>
        <v>0</v>
      </c>
      <c r="G72" s="22">
        <f>+Giocatori!G144</f>
        <v>0</v>
      </c>
      <c r="H72" s="22">
        <f>+Giocatori!H144</f>
        <v>0</v>
      </c>
      <c r="I72" s="22">
        <f>+Giocatori!I144</f>
        <v>0</v>
      </c>
      <c r="J72" s="22">
        <f>+Giocatori!J144</f>
        <v>0</v>
      </c>
      <c r="K72" s="22">
        <f>+Giocatori!K144</f>
        <v>0</v>
      </c>
      <c r="L72" s="22">
        <f>+Giocatori!L144</f>
        <v>0</v>
      </c>
      <c r="M72" s="22">
        <f>+Giocatori!M144</f>
        <v>0</v>
      </c>
      <c r="N72" s="22">
        <f>+Giocatori!N144</f>
        <v>0</v>
      </c>
      <c r="O72" s="22">
        <f>+Giocatori!O144</f>
        <v>0</v>
      </c>
      <c r="S72" t="str">
        <f t="shared" si="5"/>
        <v>0</v>
      </c>
      <c r="U72" t="str">
        <f t="shared" si="6"/>
        <v>0</v>
      </c>
      <c r="V72" t="str">
        <f t="shared" si="7"/>
        <v/>
      </c>
      <c r="W72" t="str">
        <f t="shared" si="8"/>
        <v/>
      </c>
      <c r="X72" t="str">
        <f t="shared" si="9"/>
        <v/>
      </c>
    </row>
    <row r="73" spans="1:24" x14ac:dyDescent="0.25">
      <c r="A73" s="22">
        <f>+Giocatori!A147</f>
        <v>0</v>
      </c>
      <c r="B73" s="22">
        <f>+Giocatori!B146</f>
        <v>0</v>
      </c>
      <c r="C73" s="22">
        <f>+Giocatori!C146</f>
        <v>0</v>
      </c>
      <c r="D73" s="22">
        <f>+Giocatori!D146</f>
        <v>0</v>
      </c>
      <c r="E73" s="22">
        <f>+Giocatori!E146</f>
        <v>0</v>
      </c>
      <c r="F73" s="22">
        <f>+Giocatori!F146</f>
        <v>0</v>
      </c>
      <c r="G73" s="22">
        <f>+Giocatori!G146</f>
        <v>0</v>
      </c>
      <c r="H73" s="22">
        <f>+Giocatori!H146</f>
        <v>0</v>
      </c>
      <c r="I73" s="22">
        <f>+Giocatori!I146</f>
        <v>0</v>
      </c>
      <c r="J73" s="22">
        <f>+Giocatori!J146</f>
        <v>0</v>
      </c>
      <c r="K73" s="22">
        <f>+Giocatori!K146</f>
        <v>0</v>
      </c>
      <c r="L73" s="22">
        <f>+Giocatori!L146</f>
        <v>0</v>
      </c>
      <c r="M73" s="22">
        <f>+Giocatori!M146</f>
        <v>0</v>
      </c>
      <c r="N73" s="22">
        <f>+Giocatori!N146</f>
        <v>0</v>
      </c>
      <c r="O73" s="22">
        <f>+Giocatori!O146</f>
        <v>0</v>
      </c>
      <c r="S73" t="str">
        <f t="shared" si="5"/>
        <v>0</v>
      </c>
      <c r="U73" t="str">
        <f t="shared" si="6"/>
        <v>0</v>
      </c>
      <c r="V73" t="str">
        <f t="shared" si="7"/>
        <v/>
      </c>
      <c r="W73" t="str">
        <f t="shared" si="8"/>
        <v/>
      </c>
      <c r="X73" t="str">
        <f t="shared" si="9"/>
        <v/>
      </c>
    </row>
    <row r="74" spans="1:24" x14ac:dyDescent="0.25">
      <c r="A74" s="22">
        <f>+Giocatori!A149</f>
        <v>0</v>
      </c>
      <c r="B74" s="22">
        <f>+Giocatori!B148</f>
        <v>0</v>
      </c>
      <c r="C74" s="22">
        <f>+Giocatori!C148</f>
        <v>0</v>
      </c>
      <c r="D74" s="22">
        <f>+Giocatori!D148</f>
        <v>0</v>
      </c>
      <c r="E74" s="22">
        <f>+Giocatori!E148</f>
        <v>0</v>
      </c>
      <c r="F74" s="22">
        <f>+Giocatori!F148</f>
        <v>0</v>
      </c>
      <c r="G74" s="22">
        <f>+Giocatori!G148</f>
        <v>0</v>
      </c>
      <c r="H74" s="22">
        <f>+Giocatori!H148</f>
        <v>0</v>
      </c>
      <c r="I74" s="22">
        <f>+Giocatori!I148</f>
        <v>0</v>
      </c>
      <c r="J74" s="22">
        <f>+Giocatori!J148</f>
        <v>0</v>
      </c>
      <c r="K74" s="22">
        <f>+Giocatori!K148</f>
        <v>0</v>
      </c>
      <c r="L74" s="22">
        <f>+Giocatori!L148</f>
        <v>0</v>
      </c>
      <c r="M74" s="22">
        <f>+Giocatori!M148</f>
        <v>0</v>
      </c>
      <c r="N74" s="22">
        <f>+Giocatori!N148</f>
        <v>0</v>
      </c>
      <c r="O74" s="22">
        <f>+Giocatori!O148</f>
        <v>0</v>
      </c>
      <c r="S74" t="str">
        <f t="shared" si="5"/>
        <v>0</v>
      </c>
      <c r="U74" t="str">
        <f t="shared" si="6"/>
        <v>0</v>
      </c>
      <c r="V74" t="str">
        <f t="shared" si="7"/>
        <v/>
      </c>
      <c r="W74" t="str">
        <f t="shared" si="8"/>
        <v/>
      </c>
      <c r="X74" t="str">
        <f t="shared" si="9"/>
        <v/>
      </c>
    </row>
    <row r="75" spans="1:24" x14ac:dyDescent="0.25">
      <c r="A75" s="22">
        <f>+Giocatori!A151</f>
        <v>0</v>
      </c>
      <c r="B75" s="22">
        <f>+Giocatori!B150</f>
        <v>0</v>
      </c>
      <c r="C75" s="22">
        <f>+Giocatori!C150</f>
        <v>0</v>
      </c>
      <c r="D75" s="22">
        <f>+Giocatori!D150</f>
        <v>0</v>
      </c>
      <c r="E75" s="22">
        <f>+Giocatori!E150</f>
        <v>0</v>
      </c>
      <c r="F75" s="22">
        <f>+Giocatori!F150</f>
        <v>0</v>
      </c>
      <c r="G75" s="22">
        <f>+Giocatori!G150</f>
        <v>0</v>
      </c>
      <c r="H75" s="22">
        <f>+Giocatori!H150</f>
        <v>0</v>
      </c>
      <c r="I75" s="22">
        <f>+Giocatori!I150</f>
        <v>0</v>
      </c>
      <c r="J75" s="22">
        <f>+Giocatori!J150</f>
        <v>0</v>
      </c>
      <c r="K75" s="22">
        <f>+Giocatori!K150</f>
        <v>0</v>
      </c>
      <c r="L75" s="22">
        <f>+Giocatori!L150</f>
        <v>0</v>
      </c>
      <c r="M75" s="22">
        <f>+Giocatori!M150</f>
        <v>0</v>
      </c>
      <c r="N75" s="22">
        <f>+Giocatori!N150</f>
        <v>0</v>
      </c>
      <c r="O75" s="22">
        <f>+Giocatori!O150</f>
        <v>0</v>
      </c>
      <c r="S75" t="str">
        <f t="shared" si="5"/>
        <v>0</v>
      </c>
      <c r="U75" t="str">
        <f t="shared" si="6"/>
        <v>0</v>
      </c>
      <c r="V75" t="str">
        <f t="shared" si="7"/>
        <v/>
      </c>
      <c r="W75" t="str">
        <f t="shared" si="8"/>
        <v/>
      </c>
      <c r="X75" t="str">
        <f t="shared" si="9"/>
        <v/>
      </c>
    </row>
    <row r="76" spans="1:24" x14ac:dyDescent="0.25">
      <c r="A76" s="22">
        <f>+Giocatori!A153</f>
        <v>0</v>
      </c>
      <c r="B76" s="22">
        <f>+Giocatori!B152</f>
        <v>0</v>
      </c>
      <c r="C76" s="22">
        <f>+Giocatori!C152</f>
        <v>0</v>
      </c>
      <c r="D76" s="22">
        <f>+Giocatori!D152</f>
        <v>0</v>
      </c>
      <c r="E76" s="22">
        <f>+Giocatori!E152</f>
        <v>0</v>
      </c>
      <c r="F76" s="22">
        <f>+Giocatori!F152</f>
        <v>0</v>
      </c>
      <c r="G76" s="22">
        <f>+Giocatori!G152</f>
        <v>0</v>
      </c>
      <c r="H76" s="22">
        <f>+Giocatori!H152</f>
        <v>0</v>
      </c>
      <c r="I76" s="22">
        <f>+Giocatori!I152</f>
        <v>0</v>
      </c>
      <c r="J76" s="22">
        <f>+Giocatori!J152</f>
        <v>0</v>
      </c>
      <c r="K76" s="22">
        <f>+Giocatori!K152</f>
        <v>0</v>
      </c>
      <c r="L76" s="22">
        <f>+Giocatori!L152</f>
        <v>0</v>
      </c>
      <c r="M76" s="22">
        <f>+Giocatori!M152</f>
        <v>0</v>
      </c>
      <c r="N76" s="22">
        <f>+Giocatori!N152</f>
        <v>0</v>
      </c>
      <c r="O76" s="22">
        <f>+Giocatori!O152</f>
        <v>0</v>
      </c>
      <c r="S76" t="str">
        <f t="shared" si="5"/>
        <v>0</v>
      </c>
      <c r="U76" t="str">
        <f t="shared" si="6"/>
        <v>0</v>
      </c>
      <c r="V76" t="str">
        <f t="shared" si="7"/>
        <v/>
      </c>
      <c r="W76" t="str">
        <f t="shared" si="8"/>
        <v/>
      </c>
      <c r="X76" t="str">
        <f t="shared" si="9"/>
        <v/>
      </c>
    </row>
    <row r="77" spans="1:24" x14ac:dyDescent="0.25">
      <c r="A77" s="22">
        <f>+Giocatori!A155</f>
        <v>0</v>
      </c>
      <c r="B77" s="22">
        <f>+Giocatori!B154</f>
        <v>0</v>
      </c>
      <c r="C77" s="22">
        <f>+Giocatori!C154</f>
        <v>0</v>
      </c>
      <c r="D77" s="22">
        <f>+Giocatori!D154</f>
        <v>0</v>
      </c>
      <c r="E77" s="22">
        <f>+Giocatori!E154</f>
        <v>0</v>
      </c>
      <c r="F77" s="22">
        <f>+Giocatori!F154</f>
        <v>0</v>
      </c>
      <c r="G77" s="22">
        <f>+Giocatori!G154</f>
        <v>0</v>
      </c>
      <c r="H77" s="22">
        <f>+Giocatori!H154</f>
        <v>0</v>
      </c>
      <c r="I77" s="22">
        <f>+Giocatori!I154</f>
        <v>0</v>
      </c>
      <c r="J77" s="22">
        <f>+Giocatori!J154</f>
        <v>0</v>
      </c>
      <c r="K77" s="22">
        <f>+Giocatori!K154</f>
        <v>0</v>
      </c>
      <c r="L77" s="22">
        <f>+Giocatori!L154</f>
        <v>0</v>
      </c>
      <c r="M77" s="22">
        <f>+Giocatori!M154</f>
        <v>0</v>
      </c>
      <c r="N77" s="22">
        <f>+Giocatori!N154</f>
        <v>0</v>
      </c>
      <c r="O77" s="22">
        <f>+Giocatori!O154</f>
        <v>0</v>
      </c>
      <c r="S77" t="str">
        <f t="shared" si="5"/>
        <v>0</v>
      </c>
      <c r="U77" t="str">
        <f t="shared" si="6"/>
        <v>0</v>
      </c>
      <c r="V77" t="str">
        <f t="shared" si="7"/>
        <v/>
      </c>
      <c r="W77" t="str">
        <f t="shared" si="8"/>
        <v/>
      </c>
      <c r="X77" t="str">
        <f t="shared" si="9"/>
        <v/>
      </c>
    </row>
    <row r="78" spans="1:24" x14ac:dyDescent="0.25">
      <c r="A78" s="22">
        <f>+Giocatori!A157</f>
        <v>0</v>
      </c>
      <c r="B78" s="22">
        <f>+Giocatori!B156</f>
        <v>0</v>
      </c>
      <c r="C78" s="22">
        <f>+Giocatori!C156</f>
        <v>0</v>
      </c>
      <c r="D78" s="22">
        <f>+Giocatori!D156</f>
        <v>0</v>
      </c>
      <c r="E78" s="22">
        <f>+Giocatori!E156</f>
        <v>0</v>
      </c>
      <c r="F78" s="22">
        <f>+Giocatori!F156</f>
        <v>0</v>
      </c>
      <c r="G78" s="22">
        <f>+Giocatori!G156</f>
        <v>0</v>
      </c>
      <c r="H78" s="22">
        <f>+Giocatori!H156</f>
        <v>0</v>
      </c>
      <c r="I78" s="22">
        <f>+Giocatori!I156</f>
        <v>0</v>
      </c>
      <c r="J78" s="22">
        <f>+Giocatori!J156</f>
        <v>0</v>
      </c>
      <c r="K78" s="22">
        <f>+Giocatori!K156</f>
        <v>0</v>
      </c>
      <c r="L78" s="22">
        <f>+Giocatori!L156</f>
        <v>0</v>
      </c>
      <c r="M78" s="22">
        <f>+Giocatori!M156</f>
        <v>0</v>
      </c>
      <c r="N78" s="22">
        <f>+Giocatori!N156</f>
        <v>0</v>
      </c>
      <c r="O78" s="22">
        <f>+Giocatori!O156</f>
        <v>0</v>
      </c>
      <c r="S78" t="str">
        <f t="shared" si="5"/>
        <v>0</v>
      </c>
      <c r="U78" t="str">
        <f t="shared" si="6"/>
        <v>0</v>
      </c>
      <c r="V78" t="str">
        <f t="shared" si="7"/>
        <v/>
      </c>
      <c r="W78" t="str">
        <f t="shared" si="8"/>
        <v/>
      </c>
      <c r="X78" t="str">
        <f t="shared" si="9"/>
        <v/>
      </c>
    </row>
    <row r="79" spans="1:24" x14ac:dyDescent="0.25">
      <c r="A79" s="22">
        <f>+Giocatori!A159</f>
        <v>0</v>
      </c>
      <c r="B79" s="22">
        <f>+Giocatori!B158</f>
        <v>0</v>
      </c>
      <c r="C79" s="22">
        <f>+Giocatori!C158</f>
        <v>0</v>
      </c>
      <c r="D79" s="22">
        <f>+Giocatori!D158</f>
        <v>0</v>
      </c>
      <c r="E79" s="22">
        <f>+Giocatori!E158</f>
        <v>0</v>
      </c>
      <c r="F79" s="22">
        <f>+Giocatori!F158</f>
        <v>0</v>
      </c>
      <c r="G79" s="22">
        <f>+Giocatori!G158</f>
        <v>0</v>
      </c>
      <c r="H79" s="22">
        <f>+Giocatori!H158</f>
        <v>0</v>
      </c>
      <c r="I79" s="22">
        <f>+Giocatori!I158</f>
        <v>0</v>
      </c>
      <c r="J79" s="22">
        <f>+Giocatori!J158</f>
        <v>0</v>
      </c>
      <c r="K79" s="22">
        <f>+Giocatori!K158</f>
        <v>0</v>
      </c>
      <c r="L79" s="22">
        <f>+Giocatori!L158</f>
        <v>0</v>
      </c>
      <c r="M79" s="22">
        <f>+Giocatori!M158</f>
        <v>0</v>
      </c>
      <c r="N79" s="22">
        <f>+Giocatori!N158</f>
        <v>0</v>
      </c>
      <c r="O79" s="22">
        <f>+Giocatori!O158</f>
        <v>0</v>
      </c>
      <c r="S79" t="str">
        <f t="shared" si="5"/>
        <v>0</v>
      </c>
      <c r="U79" t="str">
        <f t="shared" si="6"/>
        <v>0</v>
      </c>
      <c r="V79" t="str">
        <f t="shared" si="7"/>
        <v/>
      </c>
      <c r="W79" t="str">
        <f t="shared" si="8"/>
        <v/>
      </c>
      <c r="X79" t="str">
        <f t="shared" si="9"/>
        <v/>
      </c>
    </row>
    <row r="80" spans="1:24" x14ac:dyDescent="0.25">
      <c r="A80" s="22">
        <f>+Giocatori!A161</f>
        <v>0</v>
      </c>
      <c r="B80" s="22">
        <f>+Giocatori!B160</f>
        <v>0</v>
      </c>
      <c r="C80" s="22">
        <f>+Giocatori!C160</f>
        <v>0</v>
      </c>
      <c r="D80" s="22">
        <f>+Giocatori!D160</f>
        <v>0</v>
      </c>
      <c r="E80" s="22">
        <f>+Giocatori!E160</f>
        <v>0</v>
      </c>
      <c r="F80" s="22">
        <f>+Giocatori!F160</f>
        <v>0</v>
      </c>
      <c r="G80" s="22">
        <f>+Giocatori!G160</f>
        <v>0</v>
      </c>
      <c r="H80" s="22">
        <f>+Giocatori!H160</f>
        <v>0</v>
      </c>
      <c r="I80" s="22">
        <f>+Giocatori!I160</f>
        <v>0</v>
      </c>
      <c r="J80" s="22">
        <f>+Giocatori!J160</f>
        <v>0</v>
      </c>
      <c r="K80" s="22">
        <f>+Giocatori!K160</f>
        <v>0</v>
      </c>
      <c r="L80" s="22">
        <f>+Giocatori!L160</f>
        <v>0</v>
      </c>
      <c r="M80" s="22">
        <f>+Giocatori!M160</f>
        <v>0</v>
      </c>
      <c r="N80" s="22">
        <f>+Giocatori!N160</f>
        <v>0</v>
      </c>
      <c r="O80" s="22">
        <f>+Giocatori!O160</f>
        <v>0</v>
      </c>
      <c r="S80" t="str">
        <f t="shared" si="5"/>
        <v>0</v>
      </c>
      <c r="U80" t="str">
        <f t="shared" si="6"/>
        <v>0</v>
      </c>
      <c r="V80" t="str">
        <f t="shared" si="7"/>
        <v/>
      </c>
      <c r="W80" t="str">
        <f t="shared" si="8"/>
        <v/>
      </c>
      <c r="X80" t="str">
        <f t="shared" si="9"/>
        <v/>
      </c>
    </row>
    <row r="81" spans="23:24" x14ac:dyDescent="0.25">
      <c r="W81" t="str">
        <f t="shared" si="8"/>
        <v/>
      </c>
      <c r="X81" t="str">
        <f t="shared" si="9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AJ267"/>
  <sheetViews>
    <sheetView tabSelected="1" zoomScale="80" zoomScaleNormal="80" workbookViewId="0">
      <selection activeCell="AD70" sqref="AD70"/>
    </sheetView>
  </sheetViews>
  <sheetFormatPr defaultRowHeight="15" x14ac:dyDescent="0.25"/>
  <cols>
    <col min="1" max="1" width="47.5703125" bestFit="1" customWidth="1"/>
    <col min="2" max="2" width="9.140625" customWidth="1"/>
    <col min="3" max="3" width="51.42578125" hidden="1" customWidth="1"/>
    <col min="4" max="4" width="4" customWidth="1"/>
    <col min="5" max="5" width="6" customWidth="1"/>
    <col min="6" max="6" width="5.140625" customWidth="1"/>
    <col min="7" max="7" width="4.85546875" customWidth="1"/>
    <col min="8" max="8" width="5.5703125" customWidth="1"/>
    <col min="9" max="9" width="7.140625" customWidth="1"/>
    <col min="10" max="10" width="3.42578125" customWidth="1"/>
    <col min="11" max="11" width="4.140625" customWidth="1"/>
    <col min="12" max="12" width="6.85546875" customWidth="1"/>
    <col min="13" max="13" width="6.28515625" customWidth="1"/>
    <col min="14" max="14" width="10.42578125" customWidth="1"/>
    <col min="15" max="15" width="14" bestFit="1" customWidth="1"/>
    <col min="16" max="16" width="14" hidden="1" customWidth="1"/>
    <col min="17" max="17" width="13.42578125" hidden="1" customWidth="1"/>
    <col min="18" max="18" width="15.140625" hidden="1" customWidth="1"/>
    <col min="19" max="19" width="13.85546875" hidden="1" customWidth="1"/>
    <col min="20" max="20" width="11.5703125" hidden="1" customWidth="1"/>
    <col min="21" max="21" width="17.28515625" bestFit="1" customWidth="1"/>
    <col min="22" max="22" width="13.42578125" hidden="1" customWidth="1"/>
    <col min="23" max="23" width="15.140625" hidden="1" customWidth="1"/>
    <col min="24" max="24" width="10.85546875" hidden="1" customWidth="1"/>
    <col min="25" max="25" width="11.5703125" hidden="1" customWidth="1"/>
    <col min="26" max="26" width="13.42578125" bestFit="1" customWidth="1"/>
    <col min="28" max="28" width="10.140625" bestFit="1" customWidth="1"/>
    <col min="29" max="29" width="9.7109375" bestFit="1" customWidth="1"/>
    <col min="30" max="30" width="48.140625" style="35" bestFit="1" customWidth="1"/>
    <col min="31" max="31" width="27.5703125" bestFit="1" customWidth="1"/>
    <col min="32" max="32" width="16" style="22" bestFit="1" customWidth="1"/>
    <col min="33" max="33" width="17" customWidth="1"/>
    <col min="34" max="34" width="15.28515625" hidden="1" customWidth="1"/>
    <col min="35" max="35" width="17" customWidth="1"/>
    <col min="36" max="36" width="15.140625" bestFit="1" customWidth="1"/>
  </cols>
  <sheetData>
    <row r="1" spans="1:36" ht="15.75" customHeight="1" thickTop="1" thickBo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103" t="s">
        <v>10</v>
      </c>
      <c r="AD1" s="103"/>
      <c r="AE1" s="103"/>
      <c r="AF1" s="104"/>
    </row>
    <row r="2" spans="1:36" ht="15.75" customHeight="1" thickBot="1" x14ac:dyDescent="0.3">
      <c r="A2" s="112" t="s">
        <v>71</v>
      </c>
      <c r="B2" s="52"/>
      <c r="C2" s="23" t="s">
        <v>25</v>
      </c>
      <c r="D2" s="52"/>
      <c r="E2" s="52" t="s">
        <v>72</v>
      </c>
      <c r="F2" s="52"/>
      <c r="G2" s="52"/>
      <c r="H2" s="52"/>
      <c r="I2" s="24"/>
      <c r="J2" s="24"/>
      <c r="K2" s="25"/>
      <c r="L2" s="25"/>
      <c r="M2" s="25"/>
      <c r="N2" s="52"/>
      <c r="O2" s="52"/>
      <c r="P2" s="52"/>
      <c r="Q2" s="44"/>
      <c r="R2" s="44"/>
      <c r="S2" s="44"/>
      <c r="T2" s="44"/>
      <c r="U2" s="6" t="s">
        <v>7</v>
      </c>
      <c r="V2" s="44"/>
      <c r="W2" s="44"/>
      <c r="X2" s="44"/>
      <c r="Y2" s="44"/>
      <c r="Z2" s="109" t="s">
        <v>26</v>
      </c>
      <c r="AA2" s="110"/>
      <c r="AB2" s="53" t="s">
        <v>6</v>
      </c>
      <c r="AC2" s="105"/>
      <c r="AD2" s="105"/>
      <c r="AE2" s="105"/>
      <c r="AF2" s="106"/>
    </row>
    <row r="3" spans="1:36" ht="15.75" customHeight="1" thickBot="1" x14ac:dyDescent="0.3">
      <c r="A3" s="54" t="s">
        <v>218</v>
      </c>
      <c r="B3" s="52"/>
      <c r="C3" s="8" t="s">
        <v>9</v>
      </c>
      <c r="D3" s="52"/>
      <c r="E3" s="52"/>
      <c r="F3" s="52"/>
      <c r="G3" s="52"/>
      <c r="H3" s="52"/>
      <c r="I3" s="24"/>
      <c r="J3" s="24"/>
      <c r="K3" s="25"/>
      <c r="L3" s="25"/>
      <c r="M3" s="25"/>
      <c r="N3" s="52"/>
      <c r="O3" s="52"/>
      <c r="P3" s="52"/>
      <c r="Q3" s="44">
        <f>SUM(Q6:Q62)</f>
        <v>3493.3333333333335</v>
      </c>
      <c r="R3" s="44">
        <f t="shared" ref="R3:T3" si="0">SUM(R6:R62)</f>
        <v>2724</v>
      </c>
      <c r="S3" s="44">
        <f t="shared" si="0"/>
        <v>6802.6666666666661</v>
      </c>
      <c r="T3" s="44">
        <f t="shared" si="0"/>
        <v>1167</v>
      </c>
      <c r="U3" s="7">
        <f>COUNTIF(U6:U150,"T")</f>
        <v>22</v>
      </c>
      <c r="V3" s="46">
        <f>SUM(V6:V62)</f>
        <v>34.36296296296296</v>
      </c>
      <c r="W3" s="44">
        <f t="shared" ref="W3:Y3" si="1">SUM(W6:W62)</f>
        <v>24.466666666666665</v>
      </c>
      <c r="X3" s="46">
        <f>(SUM(X6:X62))</f>
        <v>50.551851851851858</v>
      </c>
      <c r="Y3" s="44">
        <f t="shared" si="1"/>
        <v>7.8555555555555552</v>
      </c>
      <c r="Z3" s="107">
        <v>4.5</v>
      </c>
      <c r="AA3" s="108"/>
      <c r="AB3" s="55"/>
      <c r="AC3" s="105"/>
      <c r="AD3" s="105"/>
      <c r="AE3" s="105"/>
      <c r="AF3" s="106"/>
    </row>
    <row r="4" spans="1:36" ht="15" customHeight="1" thickTop="1" x14ac:dyDescent="0.25">
      <c r="A4" s="54" t="s">
        <v>220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105"/>
      <c r="AD4" s="105"/>
      <c r="AE4" s="105"/>
      <c r="AF4" s="106"/>
      <c r="AG4" s="77"/>
      <c r="AH4" s="78"/>
      <c r="AI4" s="78"/>
      <c r="AJ4" s="79"/>
    </row>
    <row r="5" spans="1:36" ht="39.75" customHeight="1" thickBot="1" x14ac:dyDescent="0.3">
      <c r="A5" s="56" t="s">
        <v>11</v>
      </c>
      <c r="B5" s="57"/>
      <c r="C5" s="57" t="s">
        <v>12</v>
      </c>
      <c r="D5" s="57" t="s">
        <v>13</v>
      </c>
      <c r="E5" s="57" t="s">
        <v>14</v>
      </c>
      <c r="F5" s="57" t="s">
        <v>15</v>
      </c>
      <c r="G5" s="57" t="s">
        <v>16</v>
      </c>
      <c r="H5" s="57" t="s">
        <v>17</v>
      </c>
      <c r="I5" s="57" t="s">
        <v>18</v>
      </c>
      <c r="J5" s="57" t="s">
        <v>19</v>
      </c>
      <c r="K5" s="57" t="s">
        <v>20</v>
      </c>
      <c r="L5" s="57" t="s">
        <v>21</v>
      </c>
      <c r="M5" s="57" t="s">
        <v>22</v>
      </c>
      <c r="N5" s="57" t="s">
        <v>23</v>
      </c>
      <c r="O5" s="58" t="s">
        <v>4</v>
      </c>
      <c r="P5" s="59" t="s">
        <v>4</v>
      </c>
      <c r="Q5" s="60" t="s">
        <v>0</v>
      </c>
      <c r="R5" s="60" t="s">
        <v>1</v>
      </c>
      <c r="S5" s="60" t="s">
        <v>2</v>
      </c>
      <c r="T5" s="60" t="s">
        <v>3</v>
      </c>
      <c r="U5" s="60" t="s">
        <v>5</v>
      </c>
      <c r="V5" s="60" t="s">
        <v>0</v>
      </c>
      <c r="W5" s="60" t="s">
        <v>1</v>
      </c>
      <c r="X5" s="60" t="s">
        <v>2</v>
      </c>
      <c r="Y5" s="60" t="s">
        <v>3</v>
      </c>
      <c r="Z5" s="60" t="s">
        <v>0</v>
      </c>
      <c r="AA5" s="60" t="s">
        <v>1</v>
      </c>
      <c r="AB5" s="60" t="s">
        <v>2</v>
      </c>
      <c r="AC5" s="60" t="s">
        <v>3</v>
      </c>
      <c r="AD5" s="61" t="s">
        <v>8</v>
      </c>
      <c r="AE5" s="62" t="s">
        <v>11</v>
      </c>
      <c r="AF5" s="63" t="s">
        <v>24</v>
      </c>
      <c r="AG5" s="80"/>
      <c r="AH5" s="44"/>
      <c r="AI5" s="81" t="str">
        <f>+Foglio2!M7</f>
        <v>Spezia</v>
      </c>
      <c r="AJ5" s="82"/>
    </row>
    <row r="6" spans="1:36" ht="15.75" thickTop="1" x14ac:dyDescent="0.25">
      <c r="A6" s="64" t="str">
        <f>IF(Foglio1!A1=0,"",+Foglio1!A1)</f>
        <v>Mattia DestroGenoa, 30, AC</v>
      </c>
      <c r="B6" s="36" t="str">
        <f>IF(Foglio1!B1=0,"",+Foglio1!B1)</f>
        <v/>
      </c>
      <c r="C6" s="36">
        <f>IF(Foglio1!C1=0,"",+Foglio1!C1)</f>
        <v>181</v>
      </c>
      <c r="D6" s="36">
        <f>IF(Foglio1!D1=0,"",+Foglio1!D1)</f>
        <v>73</v>
      </c>
      <c r="E6" s="36">
        <f>IF(Foglio1!E1=0,"",+Foglio1!E1)</f>
        <v>6</v>
      </c>
      <c r="F6" s="36">
        <f>IF(Foglio1!F1=0,"",+Foglio1!F1)</f>
        <v>487</v>
      </c>
      <c r="G6" s="36">
        <f>IF(Foglio1!G1=0,"",+Foglio1!G1)</f>
        <v>6</v>
      </c>
      <c r="H6" s="36" t="str">
        <f>IF(Foglio1!H1=0,"",+Foglio1!H1)</f>
        <v>-</v>
      </c>
      <c r="I6" s="36">
        <f>IF(Foglio1!I1=0,"",+Foglio1!I1)</f>
        <v>2</v>
      </c>
      <c r="J6" s="36" t="str">
        <f>IF(Foglio1!J1=0,"",+Foglio1!J1)</f>
        <v>-</v>
      </c>
      <c r="K6" s="36">
        <f>IF(Foglio1!K1=0,"",+Foglio1!K1)</f>
        <v>3</v>
      </c>
      <c r="L6" s="36" t="str">
        <f>IF(Foglio1!L1=0,"",+Foglio1!L1)</f>
        <v>60.7</v>
      </c>
      <c r="M6" s="36">
        <f>IF(Foglio1!M1=0,"",+Foglio1!M1)</f>
        <v>3</v>
      </c>
      <c r="N6" s="36">
        <f>IF(Foglio1!N1=0,"",+Foglio1!N1)</f>
        <v>1</v>
      </c>
      <c r="O6" s="36" t="str">
        <f>IF(Foglio1!O1=0,"",+Foglio1!O1)</f>
        <v>7.41</v>
      </c>
      <c r="P6" s="37"/>
      <c r="Q6" s="38">
        <f t="shared" ref="Q6:Q69" si="2">IF(C6="","",IF(OR(F6="-",G6="-"),"",+$F6/G6))</f>
        <v>81.166666666666671</v>
      </c>
      <c r="R6" s="38" t="str">
        <f>IF(D6="","",IF(OR(G6="-",H6="-"),"",+$F6/H6))</f>
        <v/>
      </c>
      <c r="S6" s="38">
        <f>IF(E6="","",IF(I6="-","",+$F6/I6))</f>
        <v>243.5</v>
      </c>
      <c r="T6" s="38" t="str">
        <f t="shared" ref="T6" si="3">IF(F6="","",IF(J6="-","",+$F6/J6))</f>
        <v/>
      </c>
      <c r="U6" s="39" t="s">
        <v>6</v>
      </c>
      <c r="V6" s="40">
        <f>IF(Q6="","",IF($U6="T",Q6/90,""))</f>
        <v>0.9018518518518519</v>
      </c>
      <c r="W6" s="40" t="str">
        <f>IF(R6="","",IF($U6="T",R6/90,""))</f>
        <v/>
      </c>
      <c r="X6" s="40">
        <f>IF(S6="","",IF($U6="T",S6/90,""))</f>
        <v>2.7055555555555557</v>
      </c>
      <c r="Y6" s="40" t="str">
        <f>IF(T6="","",IF($U6="T",T6/90,""))</f>
        <v/>
      </c>
      <c r="Z6" s="41">
        <f>+IF(V6="","",(($V$3/V6)/100))</f>
        <v>0.38102669404517447</v>
      </c>
      <c r="AA6" s="41" t="str">
        <f>+IF(W6="","",(($V$3/W6)/100))</f>
        <v/>
      </c>
      <c r="AB6" s="41">
        <f>+IF(X6="","",+(($Z$3/X6)/10))</f>
        <v>0.16632443531827515</v>
      </c>
      <c r="AC6" s="41" t="str">
        <f>+IF(Y6="","",+(($Z$3/Y6)/10))</f>
        <v/>
      </c>
      <c r="AD6" s="42" t="str">
        <f t="shared" ref="AD6:AD69" si="4">IF(AB6="","",IF(AB6&gt;15%,AE6,""))</f>
        <v>Mattia Destro</v>
      </c>
      <c r="AE6" s="38" t="str">
        <f>IF(+Foglio1!V1="","",+Foglio1!V1)</f>
        <v>Mattia Destro</v>
      </c>
      <c r="AF6" s="65" t="str">
        <f>IF(+Foglio1!X1="","",+Foglio1!X1)</f>
        <v>Genoa</v>
      </c>
      <c r="AG6" s="80"/>
      <c r="AH6" s="83" t="str">
        <f>+Foglio2!F3</f>
        <v xml:space="preserve"> Provedel</v>
      </c>
      <c r="AI6" s="87" t="str">
        <f>TRIM(AH6)</f>
        <v>Provedel</v>
      </c>
      <c r="AJ6" s="82"/>
    </row>
    <row r="7" spans="1:36" x14ac:dyDescent="0.25">
      <c r="A7" s="66" t="str">
        <f>IF(Foglio1!A2=0,"",+Foglio1!A2)</f>
        <v>Felipe CaicedoGenoa, 33, AC</v>
      </c>
      <c r="B7" s="43" t="str">
        <f>IF(Foglio1!B2=0,"",+Foglio1!B2)</f>
        <v/>
      </c>
      <c r="C7" s="43">
        <f>IF(Foglio1!C2=0,"",+Foglio1!C2)</f>
        <v>183</v>
      </c>
      <c r="D7" s="43">
        <f>IF(Foglio1!D2=0,"",+Foglio1!D2)</f>
        <v>84</v>
      </c>
      <c r="E7" s="43" t="str">
        <f>IF(Foglio1!E2=0,"",+Foglio1!E2)</f>
        <v>0(2)</v>
      </c>
      <c r="F7" s="43">
        <f>IF(Foglio1!F2=0,"",+Foglio1!F2)</f>
        <v>43</v>
      </c>
      <c r="G7" s="43">
        <f>IF(Foglio1!G2=0,"",+Foglio1!G2)</f>
        <v>1</v>
      </c>
      <c r="H7" s="43">
        <f>IF(Foglio1!H2=0,"",+Foglio1!H2)</f>
        <v>1</v>
      </c>
      <c r="I7" s="43" t="str">
        <f>IF(Foglio1!I2=0,"",+Foglio1!I2)</f>
        <v>-</v>
      </c>
      <c r="J7" s="43" t="str">
        <f>IF(Foglio1!J2=0,"",+Foglio1!J2)</f>
        <v>-</v>
      </c>
      <c r="K7" s="43">
        <f>IF(Foglio1!K2=0,"",+Foglio1!K2)</f>
        <v>1</v>
      </c>
      <c r="L7" s="43" t="str">
        <f>IF(Foglio1!L2=0,"",+Foglio1!L2)</f>
        <v>70.6</v>
      </c>
      <c r="M7" s="43" t="str">
        <f>IF(Foglio1!M2=0,"",+Foglio1!M2)</f>
        <v>1.5</v>
      </c>
      <c r="N7" s="43" t="str">
        <f>IF(Foglio1!N2=0,"",+Foglio1!N2)</f>
        <v>-</v>
      </c>
      <c r="O7" s="43" t="str">
        <f>IF(Foglio1!O2=0,"",+Foglio1!O2)</f>
        <v>7.10</v>
      </c>
      <c r="P7" s="2"/>
      <c r="Q7" s="44">
        <f t="shared" si="2"/>
        <v>43</v>
      </c>
      <c r="R7" s="44">
        <f t="shared" ref="R7:R70" si="5">IF(D7="","",IF(OR(G7="-",H7="-"),"",+$F7/H7))</f>
        <v>43</v>
      </c>
      <c r="S7" s="44" t="str">
        <f t="shared" ref="S7:S70" si="6">IF(E7="","",IF(I7="-","",+$F7/I7))</f>
        <v/>
      </c>
      <c r="T7" s="44" t="str">
        <f t="shared" ref="T7:T70" si="7">IF(F7="","",IF(J7="-","",+$F7/J7))</f>
        <v/>
      </c>
      <c r="U7" s="45"/>
      <c r="V7" s="46" t="str">
        <f t="shared" ref="V7:V70" si="8">IF(Q7="","",IF($U7="T",Q7/90,""))</f>
        <v/>
      </c>
      <c r="W7" s="46" t="str">
        <f t="shared" ref="W7:W70" si="9">IF(R7="","",IF($U7="T",R7/90,""))</f>
        <v/>
      </c>
      <c r="X7" s="46" t="str">
        <f t="shared" ref="X7:X70" si="10">IF(S7="","",IF($U7="T",S7/90,""))</f>
        <v/>
      </c>
      <c r="Y7" s="46" t="str">
        <f t="shared" ref="Y7:Y70" si="11">IF(T7="","",IF($U7="T",T7/90,""))</f>
        <v/>
      </c>
      <c r="Z7" s="47" t="str">
        <f t="shared" ref="Z7:Z70" si="12">+IF(V7="","",(($V$3/V7)/100))</f>
        <v/>
      </c>
      <c r="AA7" s="47" t="str">
        <f t="shared" ref="AA7:AA70" si="13">+IF(W7="","",+(($Z$3/W7)/10))</f>
        <v/>
      </c>
      <c r="AB7" s="47" t="str">
        <f t="shared" ref="AB7:AB70" si="14">+IF(X7="","",+(($Z$3/X7)/10))</f>
        <v/>
      </c>
      <c r="AC7" s="47" t="str">
        <f t="shared" ref="AC7:AC70" si="15">+IF(Y7="","",+(($Z$3/Y7)/10))</f>
        <v/>
      </c>
      <c r="AD7" s="48" t="str">
        <f t="shared" si="4"/>
        <v/>
      </c>
      <c r="AE7" s="44" t="str">
        <f>IF(+Foglio1!V2="","",+Foglio1!V2)</f>
        <v>Felipe Caicedo</v>
      </c>
      <c r="AF7" s="67" t="str">
        <f>IF(+Foglio1!X2="","",+Foglio1!X2)</f>
        <v>Genoa</v>
      </c>
      <c r="AG7" s="80"/>
      <c r="AH7" s="83" t="str">
        <f>+Foglio2!F4</f>
        <v xml:space="preserve"> Ferrer</v>
      </c>
      <c r="AI7" s="87" t="str">
        <f t="shared" ref="AI7:AI30" si="16">TRIM(AH7)</f>
        <v>Ferrer</v>
      </c>
      <c r="AJ7" s="82"/>
    </row>
    <row r="8" spans="1:36" x14ac:dyDescent="0.25">
      <c r="A8" s="66" t="str">
        <f>IF(Foglio1!A3=0,"",+Foglio1!A3)</f>
        <v>Kevin AgudeloSpezia, 22, CO(CD),AC</v>
      </c>
      <c r="B8" s="43" t="str">
        <f>IF(Foglio1!B3=0,"",+Foglio1!B3)</f>
        <v/>
      </c>
      <c r="C8" s="43">
        <f>IF(Foglio1!C3=0,"",+Foglio1!C3)</f>
        <v>178</v>
      </c>
      <c r="D8" s="43" t="str">
        <f>IF(Foglio1!D3=0,"",+Foglio1!D3)</f>
        <v/>
      </c>
      <c r="E8" s="43" t="str">
        <f>IF(Foglio1!E3=0,"",+Foglio1!E3)</f>
        <v>0(1)</v>
      </c>
      <c r="F8" s="43">
        <f>IF(Foglio1!F3=0,"",+Foglio1!F3)</f>
        <v>28</v>
      </c>
      <c r="G8" s="43" t="str">
        <f>IF(Foglio1!G3=0,"",+Foglio1!G3)</f>
        <v>-</v>
      </c>
      <c r="H8" s="43" t="str">
        <f>IF(Foglio1!H3=0,"",+Foglio1!H3)</f>
        <v>-</v>
      </c>
      <c r="I8" s="43" t="str">
        <f>IF(Foglio1!I3=0,"",+Foglio1!I3)</f>
        <v>-</v>
      </c>
      <c r="J8" s="43" t="str">
        <f>IF(Foglio1!J3=0,"",+Foglio1!J3)</f>
        <v>-</v>
      </c>
      <c r="K8" s="43">
        <f>IF(Foglio1!K3=0,"",+Foglio1!K3)</f>
        <v>1</v>
      </c>
      <c r="L8" s="43" t="str">
        <f>IF(Foglio1!L3=0,"",+Foglio1!L3)</f>
        <v>70.6</v>
      </c>
      <c r="M8" s="43">
        <f>IF(Foglio1!M3=0,"",+Foglio1!M3)</f>
        <v>1</v>
      </c>
      <c r="N8" s="43" t="str">
        <f>IF(Foglio1!N3=0,"",+Foglio1!N3)</f>
        <v>-</v>
      </c>
      <c r="O8" s="43" t="str">
        <f>IF(Foglio1!O3=0,"",+Foglio1!O3)</f>
        <v>7.08</v>
      </c>
      <c r="P8" s="1"/>
      <c r="Q8" s="44" t="str">
        <f t="shared" si="2"/>
        <v/>
      </c>
      <c r="R8" s="44" t="str">
        <f t="shared" si="5"/>
        <v/>
      </c>
      <c r="S8" s="44" t="str">
        <f t="shared" si="6"/>
        <v/>
      </c>
      <c r="T8" s="44" t="str">
        <f t="shared" si="7"/>
        <v/>
      </c>
      <c r="U8" s="45"/>
      <c r="V8" s="46" t="str">
        <f t="shared" si="8"/>
        <v/>
      </c>
      <c r="W8" s="46" t="str">
        <f t="shared" si="9"/>
        <v/>
      </c>
      <c r="X8" s="46" t="str">
        <f t="shared" si="10"/>
        <v/>
      </c>
      <c r="Y8" s="46" t="str">
        <f t="shared" si="11"/>
        <v/>
      </c>
      <c r="Z8" s="47" t="str">
        <f t="shared" si="12"/>
        <v/>
      </c>
      <c r="AA8" s="47" t="str">
        <f t="shared" si="13"/>
        <v/>
      </c>
      <c r="AB8" s="47" t="str">
        <f t="shared" si="14"/>
        <v/>
      </c>
      <c r="AC8" s="47" t="str">
        <f t="shared" si="15"/>
        <v/>
      </c>
      <c r="AD8" s="48" t="str">
        <f t="shared" si="4"/>
        <v/>
      </c>
      <c r="AE8" s="44" t="str">
        <f>IF(+Foglio1!V3="","",+Foglio1!V3)</f>
        <v>Kevin Agudelo</v>
      </c>
      <c r="AF8" s="67" t="str">
        <f>IF(+Foglio1!X3="","",+Foglio1!X3)</f>
        <v>Spezia</v>
      </c>
      <c r="AG8" s="80"/>
      <c r="AH8" s="83" t="str">
        <f>+Foglio2!F5</f>
        <v xml:space="preserve"> Hristov</v>
      </c>
      <c r="AI8" s="87" t="str">
        <f t="shared" si="16"/>
        <v>Hristov</v>
      </c>
      <c r="AJ8" s="82"/>
    </row>
    <row r="9" spans="1:36" x14ac:dyDescent="0.25">
      <c r="A9" s="66" t="str">
        <f>IF(Foglio1!A4=0,"",+Foglio1!A4)</f>
        <v>Johan VásquezGenoa, 23, Defender</v>
      </c>
      <c r="B9" s="43" t="str">
        <f>IF(Foglio1!B4=0,"",+Foglio1!B4)</f>
        <v/>
      </c>
      <c r="C9" s="43">
        <f>IF(Foglio1!C4=0,"",+Foglio1!C4)</f>
        <v>182</v>
      </c>
      <c r="D9" s="43">
        <f>IF(Foglio1!D4=0,"",+Foglio1!D4)</f>
        <v>72</v>
      </c>
      <c r="E9" s="43">
        <f>IF(Foglio1!E4=0,"",+Foglio1!E4)</f>
        <v>2</v>
      </c>
      <c r="F9" s="43">
        <f>IF(Foglio1!F4=0,"",+Foglio1!F4)</f>
        <v>180</v>
      </c>
      <c r="G9" s="43">
        <f>IF(Foglio1!G4=0,"",+Foglio1!G4)</f>
        <v>1</v>
      </c>
      <c r="H9" s="43" t="str">
        <f>IF(Foglio1!H4=0,"",+Foglio1!H4)</f>
        <v>-</v>
      </c>
      <c r="I9" s="43">
        <f>IF(Foglio1!I4=0,"",+Foglio1!I4)</f>
        <v>1</v>
      </c>
      <c r="J9" s="43" t="str">
        <f>IF(Foglio1!J4=0,"",+Foglio1!J4)</f>
        <v>-</v>
      </c>
      <c r="K9" s="43" t="str">
        <f>IF(Foglio1!K4=0,"",+Foglio1!K4)</f>
        <v>0.5</v>
      </c>
      <c r="L9" s="43">
        <f>IF(Foglio1!L4=0,"",+Foglio1!L4)</f>
        <v>75</v>
      </c>
      <c r="M9" s="43" t="str">
        <f>IF(Foglio1!M4=0,"",+Foglio1!M4)</f>
        <v>3.5</v>
      </c>
      <c r="N9" s="43" t="str">
        <f>IF(Foglio1!N4=0,"",+Foglio1!N4)</f>
        <v>-</v>
      </c>
      <c r="O9" s="43" t="str">
        <f>IF(Foglio1!O4=0,"",+Foglio1!O4)</f>
        <v>6.95</v>
      </c>
      <c r="P9" s="2"/>
      <c r="Q9" s="44">
        <f t="shared" si="2"/>
        <v>180</v>
      </c>
      <c r="R9" s="44" t="str">
        <f t="shared" si="5"/>
        <v/>
      </c>
      <c r="S9" s="44">
        <f t="shared" si="6"/>
        <v>180</v>
      </c>
      <c r="T9" s="44" t="str">
        <f t="shared" si="7"/>
        <v/>
      </c>
      <c r="U9" s="45" t="s">
        <v>6</v>
      </c>
      <c r="V9" s="46">
        <f t="shared" si="8"/>
        <v>2</v>
      </c>
      <c r="W9" s="46" t="str">
        <f t="shared" si="9"/>
        <v/>
      </c>
      <c r="X9" s="46">
        <f t="shared" si="10"/>
        <v>2</v>
      </c>
      <c r="Y9" s="46" t="str">
        <f t="shared" si="11"/>
        <v/>
      </c>
      <c r="Z9" s="47">
        <f t="shared" si="12"/>
        <v>0.17181481481481481</v>
      </c>
      <c r="AA9" s="47" t="str">
        <f t="shared" si="13"/>
        <v/>
      </c>
      <c r="AB9" s="47">
        <f t="shared" si="14"/>
        <v>0.22500000000000001</v>
      </c>
      <c r="AC9" s="47" t="str">
        <f t="shared" si="15"/>
        <v/>
      </c>
      <c r="AD9" s="48" t="str">
        <f t="shared" si="4"/>
        <v>Johan Vásquez</v>
      </c>
      <c r="AE9" s="44" t="str">
        <f>IF(+Foglio1!V4="","",+Foglio1!V4)</f>
        <v>Johan Vásquez</v>
      </c>
      <c r="AF9" s="67" t="str">
        <f>IF(+Foglio1!X4="","",+Foglio1!X4)</f>
        <v>Genoa</v>
      </c>
      <c r="AG9" s="80"/>
      <c r="AH9" s="83" t="str">
        <f>+Foglio2!F6</f>
        <v xml:space="preserve"> Nikolaou</v>
      </c>
      <c r="AI9" s="87" t="str">
        <f t="shared" si="16"/>
        <v>Nikolaou</v>
      </c>
      <c r="AJ9" s="82"/>
    </row>
    <row r="10" spans="1:36" x14ac:dyDescent="0.25">
      <c r="A10" s="66" t="str">
        <f>IF(Foglio1!A5=0,"",+Foglio1!A5)</f>
        <v>Viktor KovalenkoSpezia, 25, Cc(C)</v>
      </c>
      <c r="B10" s="43" t="str">
        <f>IF(Foglio1!B5=0,"",+Foglio1!B5)</f>
        <v/>
      </c>
      <c r="C10" s="43">
        <f>IF(Foglio1!C5=0,"",+Foglio1!C5)</f>
        <v>182</v>
      </c>
      <c r="D10" s="43">
        <f>IF(Foglio1!D5=0,"",+Foglio1!D5)</f>
        <v>75</v>
      </c>
      <c r="E10" s="43">
        <f>IF(Foglio1!E5=0,"",+Foglio1!E5)</f>
        <v>3</v>
      </c>
      <c r="F10" s="43">
        <f>IF(Foglio1!F5=0,"",+Foglio1!F5)</f>
        <v>242</v>
      </c>
      <c r="G10" s="43">
        <f>IF(Foglio1!G5=0,"",+Foglio1!G5)</f>
        <v>1</v>
      </c>
      <c r="H10" s="43">
        <f>IF(Foglio1!H5=0,"",+Foglio1!H5)</f>
        <v>1</v>
      </c>
      <c r="I10" s="43" t="str">
        <f>IF(Foglio1!I5=0,"",+Foglio1!I5)</f>
        <v>-</v>
      </c>
      <c r="J10" s="43" t="str">
        <f>IF(Foglio1!J5=0,"",+Foglio1!J5)</f>
        <v>-</v>
      </c>
      <c r="K10" s="43" t="str">
        <f>IF(Foglio1!K5=0,"",+Foglio1!K5)</f>
        <v>0.7</v>
      </c>
      <c r="L10" s="43" t="str">
        <f>IF(Foglio1!L5=0,"",+Foglio1!L5)</f>
        <v>84.3</v>
      </c>
      <c r="M10" s="43" t="str">
        <f>IF(Foglio1!M5=0,"",+Foglio1!M5)</f>
        <v>1.3</v>
      </c>
      <c r="N10" s="43" t="str">
        <f>IF(Foglio1!N5=0,"",+Foglio1!N5)</f>
        <v>-</v>
      </c>
      <c r="O10" s="43" t="str">
        <f>IF(Foglio1!O5=0,"",+Foglio1!O5)</f>
        <v>6.90</v>
      </c>
      <c r="P10" s="1"/>
      <c r="Q10" s="44">
        <f t="shared" si="2"/>
        <v>242</v>
      </c>
      <c r="R10" s="44">
        <f t="shared" si="5"/>
        <v>242</v>
      </c>
      <c r="S10" s="44" t="str">
        <f t="shared" si="6"/>
        <v/>
      </c>
      <c r="T10" s="44" t="str">
        <f t="shared" si="7"/>
        <v/>
      </c>
      <c r="U10" s="45" t="s">
        <v>6</v>
      </c>
      <c r="V10" s="46">
        <f t="shared" si="8"/>
        <v>2.6888888888888891</v>
      </c>
      <c r="W10" s="46">
        <f t="shared" si="9"/>
        <v>2.6888888888888891</v>
      </c>
      <c r="X10" s="46" t="str">
        <f t="shared" si="10"/>
        <v/>
      </c>
      <c r="Y10" s="46" t="str">
        <f t="shared" si="11"/>
        <v/>
      </c>
      <c r="Z10" s="47">
        <f t="shared" si="12"/>
        <v>0.12779614325068869</v>
      </c>
      <c r="AA10" s="47">
        <f t="shared" si="13"/>
        <v>0.16735537190082644</v>
      </c>
      <c r="AB10" s="47" t="str">
        <f t="shared" si="14"/>
        <v/>
      </c>
      <c r="AC10" s="47" t="str">
        <f t="shared" si="15"/>
        <v/>
      </c>
      <c r="AD10" s="48" t="str">
        <f t="shared" si="4"/>
        <v/>
      </c>
      <c r="AE10" s="44" t="str">
        <f>IF(+Foglio1!V5="","",+Foglio1!V5)</f>
        <v>Viktor Kovalenko</v>
      </c>
      <c r="AF10" s="67" t="str">
        <f>IF(+Foglio1!X5="","",+Foglio1!X5)</f>
        <v>Spezia</v>
      </c>
      <c r="AG10" s="80"/>
      <c r="AH10" s="83" t="str">
        <f>+Foglio2!F7</f>
        <v xml:space="preserve"> Bastoni</v>
      </c>
      <c r="AI10" s="87" t="str">
        <f t="shared" si="16"/>
        <v>Bastoni</v>
      </c>
      <c r="AJ10" s="82"/>
    </row>
    <row r="11" spans="1:36" x14ac:dyDescent="0.25">
      <c r="A11" s="66" t="str">
        <f>IF(Foglio1!A6=0,"",+Foglio1!A6)</f>
        <v>Mattia BaniGenoa, 27, Di(C)</v>
      </c>
      <c r="B11" s="43" t="str">
        <f>IF(Foglio1!B6=0,"",+Foglio1!B6)</f>
        <v/>
      </c>
      <c r="C11" s="43">
        <f>IF(Foglio1!C6=0,"",+Foglio1!C6)</f>
        <v>188</v>
      </c>
      <c r="D11" s="43">
        <f>IF(Foglio1!D6=0,"",+Foglio1!D6)</f>
        <v>80</v>
      </c>
      <c r="E11" s="43" t="str">
        <f>IF(Foglio1!E6=0,"",+Foglio1!E6)</f>
        <v>2(1)</v>
      </c>
      <c r="F11" s="43">
        <f>IF(Foglio1!F6=0,"",+Foglio1!F6)</f>
        <v>206</v>
      </c>
      <c r="G11" s="43" t="str">
        <f>IF(Foglio1!G6=0,"",+Foglio1!G6)</f>
        <v>-</v>
      </c>
      <c r="H11" s="43" t="str">
        <f>IF(Foglio1!H6=0,"",+Foglio1!H6)</f>
        <v>-</v>
      </c>
      <c r="I11" s="43" t="str">
        <f>IF(Foglio1!I6=0,"",+Foglio1!I6)</f>
        <v>-</v>
      </c>
      <c r="J11" s="43" t="str">
        <f>IF(Foglio1!J6=0,"",+Foglio1!J6)</f>
        <v>-</v>
      </c>
      <c r="K11" s="43" t="str">
        <f>IF(Foglio1!K6=0,"",+Foglio1!K6)</f>
        <v>0.3</v>
      </c>
      <c r="L11" s="43" t="str">
        <f>IF(Foglio1!L6=0,"",+Foglio1!L6)</f>
        <v>77.6</v>
      </c>
      <c r="M11" s="43" t="str">
        <f>IF(Foglio1!M6=0,"",+Foglio1!M6)</f>
        <v>1.7</v>
      </c>
      <c r="N11" s="43" t="str">
        <f>IF(Foglio1!N6=0,"",+Foglio1!N6)</f>
        <v>-</v>
      </c>
      <c r="O11" s="43" t="str">
        <f>IF(Foglio1!O6=0,"",+Foglio1!O6)</f>
        <v>6.85</v>
      </c>
      <c r="P11" s="2"/>
      <c r="Q11" s="44" t="str">
        <f t="shared" si="2"/>
        <v/>
      </c>
      <c r="R11" s="44" t="str">
        <f t="shared" si="5"/>
        <v/>
      </c>
      <c r="S11" s="44" t="str">
        <f t="shared" si="6"/>
        <v/>
      </c>
      <c r="T11" s="44" t="str">
        <f t="shared" si="7"/>
        <v/>
      </c>
      <c r="U11" s="45"/>
      <c r="V11" s="46" t="str">
        <f t="shared" si="8"/>
        <v/>
      </c>
      <c r="W11" s="46" t="str">
        <f t="shared" si="9"/>
        <v/>
      </c>
      <c r="X11" s="46" t="str">
        <f t="shared" si="10"/>
        <v/>
      </c>
      <c r="Y11" s="46" t="str">
        <f t="shared" si="11"/>
        <v/>
      </c>
      <c r="Z11" s="47" t="str">
        <f t="shared" si="12"/>
        <v/>
      </c>
      <c r="AA11" s="47" t="str">
        <f t="shared" si="13"/>
        <v/>
      </c>
      <c r="AB11" s="47" t="str">
        <f t="shared" si="14"/>
        <v/>
      </c>
      <c r="AC11" s="47" t="str">
        <f t="shared" si="15"/>
        <v/>
      </c>
      <c r="AD11" s="48" t="str">
        <f t="shared" si="4"/>
        <v/>
      </c>
      <c r="AE11" s="44" t="str">
        <f>IF(+Foglio1!V6="","",+Foglio1!V6)</f>
        <v>Mattia Bani</v>
      </c>
      <c r="AF11" s="67" t="str">
        <f>IF(+Foglio1!X6="","",+Foglio1!X6)</f>
        <v>Genoa</v>
      </c>
      <c r="AG11" s="80"/>
      <c r="AH11" s="83" t="str">
        <f>+Foglio2!F8</f>
        <v xml:space="preserve"> Kovalenko</v>
      </c>
      <c r="AI11" s="87" t="str">
        <f t="shared" si="16"/>
        <v>Kovalenko</v>
      </c>
      <c r="AJ11" s="82"/>
    </row>
    <row r="12" spans="1:36" x14ac:dyDescent="0.25">
      <c r="A12" s="66" t="str">
        <f>IF(Foglio1!A7=0,"",+Foglio1!A7)</f>
        <v>Nicolò RovellaGenoa, 19, MC</v>
      </c>
      <c r="B12" s="43" t="str">
        <f>IF(Foglio1!B7=0,"",+Foglio1!B7)</f>
        <v/>
      </c>
      <c r="C12" s="43">
        <f>IF(Foglio1!C7=0,"",+Foglio1!C7)</f>
        <v>179</v>
      </c>
      <c r="D12" s="43">
        <f>IF(Foglio1!D7=0,"",+Foglio1!D7)</f>
        <v>66</v>
      </c>
      <c r="E12" s="43">
        <f>IF(Foglio1!E7=0,"",+Foglio1!E7)</f>
        <v>9</v>
      </c>
      <c r="F12" s="43">
        <f>IF(Foglio1!F7=0,"",+Foglio1!F7)</f>
        <v>766</v>
      </c>
      <c r="G12" s="43" t="str">
        <f>IF(Foglio1!G7=0,"",+Foglio1!G7)</f>
        <v>-</v>
      </c>
      <c r="H12" s="43">
        <f>IF(Foglio1!H7=0,"",+Foglio1!H7)</f>
        <v>3</v>
      </c>
      <c r="I12" s="43" t="str">
        <f>IF(Foglio1!I7=0,"",+Foglio1!I7)</f>
        <v>-</v>
      </c>
      <c r="J12" s="43" t="str">
        <f>IF(Foglio1!J7=0,"",+Foglio1!J7)</f>
        <v>-</v>
      </c>
      <c r="K12" s="43" t="str">
        <f>IF(Foglio1!K7=0,"",+Foglio1!K7)</f>
        <v>0.9</v>
      </c>
      <c r="L12" s="43" t="str">
        <f>IF(Foglio1!L7=0,"",+Foglio1!L7)</f>
        <v>86.2</v>
      </c>
      <c r="M12" s="43" t="str">
        <f>IF(Foglio1!M7=0,"",+Foglio1!M7)</f>
        <v>0.2</v>
      </c>
      <c r="N12" s="43" t="str">
        <f>IF(Foglio1!N7=0,"",+Foglio1!N7)</f>
        <v>-</v>
      </c>
      <c r="O12" s="43" t="str">
        <f>IF(Foglio1!O7=0,"",+Foglio1!O7)</f>
        <v>6.79</v>
      </c>
      <c r="P12" s="1"/>
      <c r="Q12" s="44" t="str">
        <f t="shared" si="2"/>
        <v/>
      </c>
      <c r="R12" s="44" t="str">
        <f t="shared" si="5"/>
        <v/>
      </c>
      <c r="S12" s="44" t="str">
        <f t="shared" si="6"/>
        <v/>
      </c>
      <c r="T12" s="44" t="str">
        <f t="shared" si="7"/>
        <v/>
      </c>
      <c r="U12" s="45" t="s">
        <v>6</v>
      </c>
      <c r="V12" s="46" t="str">
        <f t="shared" si="8"/>
        <v/>
      </c>
      <c r="W12" s="46" t="str">
        <f t="shared" si="9"/>
        <v/>
      </c>
      <c r="X12" s="46" t="str">
        <f t="shared" si="10"/>
        <v/>
      </c>
      <c r="Y12" s="46" t="str">
        <f t="shared" si="11"/>
        <v/>
      </c>
      <c r="Z12" s="47" t="str">
        <f t="shared" si="12"/>
        <v/>
      </c>
      <c r="AA12" s="47" t="str">
        <f t="shared" si="13"/>
        <v/>
      </c>
      <c r="AB12" s="47" t="str">
        <f t="shared" si="14"/>
        <v/>
      </c>
      <c r="AC12" s="47" t="str">
        <f t="shared" si="15"/>
        <v/>
      </c>
      <c r="AD12" s="48" t="str">
        <f t="shared" si="4"/>
        <v/>
      </c>
      <c r="AE12" s="44" t="str">
        <f>IF(+Foglio1!V7="","",+Foglio1!V7)</f>
        <v>Nicolò Rovella</v>
      </c>
      <c r="AF12" s="67" t="str">
        <f>IF(+Foglio1!X7="","",+Foglio1!X7)</f>
        <v>Genoa</v>
      </c>
      <c r="AG12" s="80"/>
      <c r="AH12" s="83" t="str">
        <f>+Foglio2!F9</f>
        <v xml:space="preserve"> Maggiore</v>
      </c>
      <c r="AI12" s="87" t="str">
        <f t="shared" si="16"/>
        <v>Maggiore</v>
      </c>
      <c r="AJ12" s="82"/>
    </row>
    <row r="13" spans="1:36" x14ac:dyDescent="0.25">
      <c r="A13" s="66" t="str">
        <f>IF(Foglio1!A8=0,"",+Foglio1!A8)</f>
        <v>Domenico CriscitoGenoa, 34, Di(CS),Cc(S)</v>
      </c>
      <c r="B13" s="43" t="str">
        <f>IF(Foglio1!B8=0,"",+Foglio1!B8)</f>
        <v/>
      </c>
      <c r="C13" s="43">
        <f>IF(Foglio1!C8=0,"",+Foglio1!C8)</f>
        <v>183</v>
      </c>
      <c r="D13" s="43">
        <f>IF(Foglio1!D8=0,"",+Foglio1!D8)</f>
        <v>75</v>
      </c>
      <c r="E13" s="43">
        <f>IF(Foglio1!E8=0,"",+Foglio1!E8)</f>
        <v>9</v>
      </c>
      <c r="F13" s="43">
        <f>IF(Foglio1!F8=0,"",+Foglio1!F8)</f>
        <v>783</v>
      </c>
      <c r="G13" s="43">
        <f>IF(Foglio1!G8=0,"",+Foglio1!G8)</f>
        <v>3</v>
      </c>
      <c r="H13" s="43">
        <f>IF(Foglio1!H8=0,"",+Foglio1!H8)</f>
        <v>1</v>
      </c>
      <c r="I13" s="43">
        <f>IF(Foglio1!I8=0,"",+Foglio1!I8)</f>
        <v>3</v>
      </c>
      <c r="J13" s="43" t="str">
        <f>IF(Foglio1!J8=0,"",+Foglio1!J8)</f>
        <v>-</v>
      </c>
      <c r="K13" s="43" t="str">
        <f>IF(Foglio1!K8=0,"",+Foglio1!K8)</f>
        <v>1.2</v>
      </c>
      <c r="L13" s="43" t="str">
        <f>IF(Foglio1!L8=0,"",+Foglio1!L8)</f>
        <v>83.5</v>
      </c>
      <c r="M13" s="43" t="str">
        <f>IF(Foglio1!M8=0,"",+Foglio1!M8)</f>
        <v>0.6</v>
      </c>
      <c r="N13" s="43" t="str">
        <f>IF(Foglio1!N8=0,"",+Foglio1!N8)</f>
        <v>-</v>
      </c>
      <c r="O13" s="43" t="str">
        <f>IF(Foglio1!O8=0,"",+Foglio1!O8)</f>
        <v>6.79</v>
      </c>
      <c r="P13" s="2"/>
      <c r="Q13" s="44">
        <f t="shared" si="2"/>
        <v>261</v>
      </c>
      <c r="R13" s="44">
        <f t="shared" si="5"/>
        <v>783</v>
      </c>
      <c r="S13" s="44">
        <f t="shared" si="6"/>
        <v>261</v>
      </c>
      <c r="T13" s="44" t="str">
        <f t="shared" si="7"/>
        <v/>
      </c>
      <c r="U13" s="45" t="s">
        <v>6</v>
      </c>
      <c r="V13" s="46">
        <f t="shared" si="8"/>
        <v>2.9</v>
      </c>
      <c r="W13" s="46">
        <f t="shared" si="9"/>
        <v>8.6999999999999993</v>
      </c>
      <c r="X13" s="46">
        <f t="shared" si="10"/>
        <v>2.9</v>
      </c>
      <c r="Y13" s="46" t="str">
        <f t="shared" si="11"/>
        <v/>
      </c>
      <c r="Z13" s="47">
        <f t="shared" si="12"/>
        <v>0.11849297573435504</v>
      </c>
      <c r="AA13" s="47">
        <f t="shared" si="13"/>
        <v>5.1724137931034489E-2</v>
      </c>
      <c r="AB13" s="47">
        <f t="shared" si="14"/>
        <v>0.15517241379310345</v>
      </c>
      <c r="AC13" s="47" t="str">
        <f t="shared" si="15"/>
        <v/>
      </c>
      <c r="AD13" s="48" t="str">
        <f t="shared" si="4"/>
        <v>Domenico Criscito</v>
      </c>
      <c r="AE13" s="44" t="str">
        <f>IF(+Foglio1!V8="","",+Foglio1!V8)</f>
        <v>Domenico Criscito</v>
      </c>
      <c r="AF13" s="67" t="str">
        <f>IF(+Foglio1!X8="","",+Foglio1!X8)</f>
        <v>Genoa</v>
      </c>
      <c r="AG13" s="80"/>
      <c r="AH13" s="83" t="str">
        <f>+Foglio2!F10</f>
        <v xml:space="preserve"> Strelec</v>
      </c>
      <c r="AI13" s="87" t="str">
        <f t="shared" si="16"/>
        <v>Strelec</v>
      </c>
      <c r="AJ13" s="82"/>
    </row>
    <row r="14" spans="1:36" x14ac:dyDescent="0.25">
      <c r="A14" s="66" t="str">
        <f>IF(Foglio1!A9=0,"",+Foglio1!A9)</f>
        <v>Simone BastoniSpezia, 24, Di(S)</v>
      </c>
      <c r="B14" s="43" t="str">
        <f>IF(Foglio1!B9=0,"",+Foglio1!B9)</f>
        <v/>
      </c>
      <c r="C14" s="43">
        <f>IF(Foglio1!C9=0,"",+Foglio1!C9)</f>
        <v>183</v>
      </c>
      <c r="D14" s="43">
        <f>IF(Foglio1!D9=0,"",+Foglio1!D9)</f>
        <v>74</v>
      </c>
      <c r="E14" s="43">
        <f>IF(Foglio1!E9=0,"",+Foglio1!E9)</f>
        <v>8</v>
      </c>
      <c r="F14" s="43">
        <f>IF(Foglio1!F9=0,"",+Foglio1!F9)</f>
        <v>707</v>
      </c>
      <c r="G14" s="43">
        <f>IF(Foglio1!G9=0,"",+Foglio1!G9)</f>
        <v>2</v>
      </c>
      <c r="H14" s="43">
        <f>IF(Foglio1!H9=0,"",+Foglio1!H9)</f>
        <v>1</v>
      </c>
      <c r="I14" s="43">
        <f>IF(Foglio1!I9=0,"",+Foglio1!I9)</f>
        <v>1</v>
      </c>
      <c r="J14" s="43">
        <f>IF(Foglio1!J9=0,"",+Foglio1!J9)</f>
        <v>1</v>
      </c>
      <c r="K14" s="43" t="str">
        <f>IF(Foglio1!K9=0,"",+Foglio1!K9)</f>
        <v>1.1</v>
      </c>
      <c r="L14" s="43" t="str">
        <f>IF(Foglio1!L9=0,"",+Foglio1!L9)</f>
        <v>74.9</v>
      </c>
      <c r="M14" s="43" t="str">
        <f>IF(Foglio1!M9=0,"",+Foglio1!M9)</f>
        <v>0.8</v>
      </c>
      <c r="N14" s="43">
        <f>IF(Foglio1!N9=0,"",+Foglio1!N9)</f>
        <v>1</v>
      </c>
      <c r="O14" s="43" t="str">
        <f>IF(Foglio1!O9=0,"",+Foglio1!O9)</f>
        <v>6.74</v>
      </c>
      <c r="P14" s="1"/>
      <c r="Q14" s="44">
        <f t="shared" si="2"/>
        <v>353.5</v>
      </c>
      <c r="R14" s="44">
        <f t="shared" si="5"/>
        <v>707</v>
      </c>
      <c r="S14" s="44">
        <f t="shared" si="6"/>
        <v>707</v>
      </c>
      <c r="T14" s="44">
        <f t="shared" si="7"/>
        <v>707</v>
      </c>
      <c r="U14" s="45" t="s">
        <v>6</v>
      </c>
      <c r="V14" s="46">
        <f t="shared" si="8"/>
        <v>3.9277777777777776</v>
      </c>
      <c r="W14" s="46">
        <f t="shared" si="9"/>
        <v>7.8555555555555552</v>
      </c>
      <c r="X14" s="46">
        <f t="shared" si="10"/>
        <v>7.8555555555555552</v>
      </c>
      <c r="Y14" s="46">
        <f t="shared" si="11"/>
        <v>7.8555555555555552</v>
      </c>
      <c r="Z14" s="47">
        <f t="shared" si="12"/>
        <v>8.7487034417727483E-2</v>
      </c>
      <c r="AA14" s="47">
        <f t="shared" si="13"/>
        <v>5.7284299858557285E-2</v>
      </c>
      <c r="AB14" s="47">
        <f t="shared" si="14"/>
        <v>5.7284299858557285E-2</v>
      </c>
      <c r="AC14" s="47">
        <f t="shared" si="15"/>
        <v>5.7284299858557285E-2</v>
      </c>
      <c r="AD14" s="48" t="str">
        <f t="shared" si="4"/>
        <v/>
      </c>
      <c r="AE14" s="44" t="str">
        <f>IF(+Foglio1!V9="","",+Foglio1!V9)</f>
        <v>Simone Bastoni</v>
      </c>
      <c r="AF14" s="67" t="str">
        <f>IF(+Foglio1!X9="","",+Foglio1!X9)</f>
        <v>Spezia</v>
      </c>
      <c r="AG14" s="80"/>
      <c r="AH14" s="83" t="str">
        <f>+Foglio2!F11</f>
        <v xml:space="preserve"> Salcedo</v>
      </c>
      <c r="AI14" s="87" t="str">
        <f t="shared" si="16"/>
        <v>Salcedo</v>
      </c>
      <c r="AJ14" s="82"/>
    </row>
    <row r="15" spans="1:36" x14ac:dyDescent="0.25">
      <c r="A15" s="66" t="str">
        <f>IF(Foglio1!A10=0,"",+Foglio1!A10)</f>
        <v>Mohamed FaresGenoa, 25, Di(S),Cc(S)</v>
      </c>
      <c r="B15" s="43" t="str">
        <f>IF(Foglio1!B10=0,"",+Foglio1!B10)</f>
        <v/>
      </c>
      <c r="C15" s="43">
        <f>IF(Foglio1!C10=0,"",+Foglio1!C10)</f>
        <v>186</v>
      </c>
      <c r="D15" s="43">
        <f>IF(Foglio1!D10=0,"",+Foglio1!D10)</f>
        <v>75</v>
      </c>
      <c r="E15" s="43" t="str">
        <f>IF(Foglio1!E10=0,"",+Foglio1!E10)</f>
        <v>5(2)</v>
      </c>
      <c r="F15" s="43">
        <f>IF(Foglio1!F10=0,"",+Foglio1!F10)</f>
        <v>470</v>
      </c>
      <c r="G15" s="43">
        <f>IF(Foglio1!G10=0,"",+Foglio1!G10)</f>
        <v>2</v>
      </c>
      <c r="H15" s="43">
        <f>IF(Foglio1!H10=0,"",+Foglio1!H10)</f>
        <v>1</v>
      </c>
      <c r="I15" s="43">
        <f>IF(Foglio1!I10=0,"",+Foglio1!I10)</f>
        <v>2</v>
      </c>
      <c r="J15" s="43" t="str">
        <f>IF(Foglio1!J10=0,"",+Foglio1!J10)</f>
        <v>-</v>
      </c>
      <c r="K15" s="43" t="str">
        <f>IF(Foglio1!K10=0,"",+Foglio1!K10)</f>
        <v>1.9</v>
      </c>
      <c r="L15" s="43" t="str">
        <f>IF(Foglio1!L10=0,"",+Foglio1!L10)</f>
        <v>67.4</v>
      </c>
      <c r="M15" s="43" t="str">
        <f>IF(Foglio1!M10=0,"",+Foglio1!M10)</f>
        <v>1.1</v>
      </c>
      <c r="N15" s="43">
        <f>IF(Foglio1!N10=0,"",+Foglio1!N10)</f>
        <v>1</v>
      </c>
      <c r="O15" s="43" t="str">
        <f>IF(Foglio1!O10=0,"",+Foglio1!O10)</f>
        <v>6.73</v>
      </c>
      <c r="P15" s="2"/>
      <c r="Q15" s="44">
        <f t="shared" si="2"/>
        <v>235</v>
      </c>
      <c r="R15" s="44">
        <f t="shared" si="5"/>
        <v>470</v>
      </c>
      <c r="S15" s="44">
        <f t="shared" si="6"/>
        <v>235</v>
      </c>
      <c r="T15" s="44" t="str">
        <f t="shared" si="7"/>
        <v/>
      </c>
      <c r="U15" s="45" t="s">
        <v>6</v>
      </c>
      <c r="V15" s="46">
        <f t="shared" si="8"/>
        <v>2.6111111111111112</v>
      </c>
      <c r="W15" s="46">
        <f t="shared" si="9"/>
        <v>5.2222222222222223</v>
      </c>
      <c r="X15" s="46">
        <f t="shared" si="10"/>
        <v>2.6111111111111112</v>
      </c>
      <c r="Y15" s="46" t="str">
        <f t="shared" si="11"/>
        <v/>
      </c>
      <c r="Z15" s="47">
        <f t="shared" si="12"/>
        <v>0.13160283687943261</v>
      </c>
      <c r="AA15" s="47">
        <f t="shared" si="13"/>
        <v>8.6170212765957446E-2</v>
      </c>
      <c r="AB15" s="47">
        <f t="shared" si="14"/>
        <v>0.17234042553191489</v>
      </c>
      <c r="AC15" s="47" t="str">
        <f t="shared" si="15"/>
        <v/>
      </c>
      <c r="AD15" s="48" t="str">
        <f t="shared" si="4"/>
        <v>Mohamed Fares</v>
      </c>
      <c r="AE15" s="44" t="str">
        <f>IF(+Foglio1!V10="","",+Foglio1!V10)</f>
        <v>Mohamed Fares</v>
      </c>
      <c r="AF15" s="67" t="str">
        <f>IF(+Foglio1!X10="","",+Foglio1!X10)</f>
        <v>Genoa</v>
      </c>
      <c r="AG15" s="80"/>
      <c r="AH15" s="83" t="str">
        <f>+Foglio2!F12</f>
        <v xml:space="preserve"> Gyasi</v>
      </c>
      <c r="AI15" s="87" t="str">
        <f t="shared" si="16"/>
        <v>Gyasi</v>
      </c>
      <c r="AJ15" s="82"/>
    </row>
    <row r="16" spans="1:36" x14ac:dyDescent="0.25">
      <c r="A16" s="66" t="str">
        <f>IF(Foglio1!A11=0,"",+Foglio1!A11)</f>
        <v>Daniele VerdeSpezia, 25, CO(CSD)</v>
      </c>
      <c r="B16" s="43" t="str">
        <f>IF(Foglio1!B11=0,"",+Foglio1!B11)</f>
        <v/>
      </c>
      <c r="C16" s="43">
        <f>IF(Foglio1!C11=0,"",+Foglio1!C11)</f>
        <v>168</v>
      </c>
      <c r="D16" s="43">
        <f>IF(Foglio1!D11=0,"",+Foglio1!D11)</f>
        <v>64</v>
      </c>
      <c r="E16" s="43" t="str">
        <f>IF(Foglio1!E11=0,"",+Foglio1!E11)</f>
        <v>5(4)</v>
      </c>
      <c r="F16" s="43">
        <f>IF(Foglio1!F11=0,"",+Foglio1!F11)</f>
        <v>479</v>
      </c>
      <c r="G16" s="43">
        <f>IF(Foglio1!G11=0,"",+Foglio1!G11)</f>
        <v>3</v>
      </c>
      <c r="H16" s="43">
        <f>IF(Foglio1!H11=0,"",+Foglio1!H11)</f>
        <v>1</v>
      </c>
      <c r="I16" s="43" t="str">
        <f>IF(Foglio1!I11=0,"",+Foglio1!I11)</f>
        <v>-</v>
      </c>
      <c r="J16" s="43" t="str">
        <f>IF(Foglio1!J11=0,"",+Foglio1!J11)</f>
        <v>-</v>
      </c>
      <c r="K16" s="43" t="str">
        <f>IF(Foglio1!K11=0,"",+Foglio1!K11)</f>
        <v>2.4</v>
      </c>
      <c r="L16" s="43" t="str">
        <f>IF(Foglio1!L11=0,"",+Foglio1!L11)</f>
        <v>80.1</v>
      </c>
      <c r="M16" s="43" t="str">
        <f>IF(Foglio1!M11=0,"",+Foglio1!M11)</f>
        <v>-</v>
      </c>
      <c r="N16" s="43" t="str">
        <f>IF(Foglio1!N11=0,"",+Foglio1!N11)</f>
        <v>-</v>
      </c>
      <c r="O16" s="43" t="str">
        <f>IF(Foglio1!O11=0,"",+Foglio1!O11)</f>
        <v>6.72</v>
      </c>
      <c r="P16" s="1"/>
      <c r="Q16" s="44">
        <f t="shared" si="2"/>
        <v>159.66666666666666</v>
      </c>
      <c r="R16" s="44">
        <f t="shared" si="5"/>
        <v>479</v>
      </c>
      <c r="S16" s="44" t="str">
        <f t="shared" si="6"/>
        <v/>
      </c>
      <c r="T16" s="44" t="str">
        <f t="shared" si="7"/>
        <v/>
      </c>
      <c r="U16" s="45"/>
      <c r="V16" s="46" t="str">
        <f t="shared" si="8"/>
        <v/>
      </c>
      <c r="W16" s="46" t="str">
        <f t="shared" si="9"/>
        <v/>
      </c>
      <c r="X16" s="46" t="str">
        <f t="shared" si="10"/>
        <v/>
      </c>
      <c r="Y16" s="46" t="str">
        <f t="shared" si="11"/>
        <v/>
      </c>
      <c r="Z16" s="47" t="str">
        <f t="shared" si="12"/>
        <v/>
      </c>
      <c r="AA16" s="47" t="str">
        <f t="shared" si="13"/>
        <v/>
      </c>
      <c r="AB16" s="47" t="str">
        <f t="shared" si="14"/>
        <v/>
      </c>
      <c r="AC16" s="47" t="str">
        <f t="shared" si="15"/>
        <v/>
      </c>
      <c r="AD16" s="48" t="str">
        <f t="shared" si="4"/>
        <v/>
      </c>
      <c r="AE16" s="44" t="str">
        <f>IF(+Foglio1!V11="","",+Foglio1!V11)</f>
        <v>Daniele Verde</v>
      </c>
      <c r="AF16" s="67" t="str">
        <f>IF(+Foglio1!X11="","",+Foglio1!X11)</f>
        <v>Spezia</v>
      </c>
      <c r="AG16" s="80"/>
      <c r="AH16" s="83" t="str">
        <f>+Foglio2!F13</f>
        <v xml:space="preserve"> Antiste</v>
      </c>
      <c r="AI16" s="87" t="str">
        <f t="shared" si="16"/>
        <v>Antiste</v>
      </c>
      <c r="AJ16" s="82"/>
    </row>
    <row r="17" spans="1:36" x14ac:dyDescent="0.25">
      <c r="A17" s="66" t="str">
        <f>IF(Foglio1!A12=0,"",+Foglio1!A12)</f>
        <v>Mehdi BourabiaSpezia, 30, Cc(C)</v>
      </c>
      <c r="B17" s="43" t="str">
        <f>IF(Foglio1!B12=0,"",+Foglio1!B12)</f>
        <v/>
      </c>
      <c r="C17" s="43">
        <f>IF(Foglio1!C12=0,"",+Foglio1!C12)</f>
        <v>183</v>
      </c>
      <c r="D17" s="43">
        <f>IF(Foglio1!D12=0,"",+Foglio1!D12)</f>
        <v>73</v>
      </c>
      <c r="E17" s="43" t="str">
        <f>IF(Foglio1!E12=0,"",+Foglio1!E12)</f>
        <v>2(2)</v>
      </c>
      <c r="F17" s="43">
        <f>IF(Foglio1!F12=0,"",+Foglio1!F12)</f>
        <v>198</v>
      </c>
      <c r="G17" s="43">
        <f>IF(Foglio1!G12=0,"",+Foglio1!G12)</f>
        <v>1</v>
      </c>
      <c r="H17" s="43" t="str">
        <f>IF(Foglio1!H12=0,"",+Foglio1!H12)</f>
        <v>-</v>
      </c>
      <c r="I17" s="43" t="str">
        <f>IF(Foglio1!I12=0,"",+Foglio1!I12)</f>
        <v>-</v>
      </c>
      <c r="J17" s="43" t="str">
        <f>IF(Foglio1!J12=0,"",+Foglio1!J12)</f>
        <v>-</v>
      </c>
      <c r="K17" s="43" t="str">
        <f>IF(Foglio1!K12=0,"",+Foglio1!K12)</f>
        <v>0.3</v>
      </c>
      <c r="L17" s="43" t="str">
        <f>IF(Foglio1!L12=0,"",+Foglio1!L12)</f>
        <v>80.3</v>
      </c>
      <c r="M17" s="43" t="str">
        <f>IF(Foglio1!M12=0,"",+Foglio1!M12)</f>
        <v>0.3</v>
      </c>
      <c r="N17" s="43" t="str">
        <f>IF(Foglio1!N12=0,"",+Foglio1!N12)</f>
        <v>-</v>
      </c>
      <c r="O17" s="43" t="str">
        <f>IF(Foglio1!O12=0,"",+Foglio1!O12)</f>
        <v>6.69</v>
      </c>
      <c r="P17" s="2"/>
      <c r="Q17" s="44">
        <f t="shared" si="2"/>
        <v>198</v>
      </c>
      <c r="R17" s="44" t="str">
        <f t="shared" si="5"/>
        <v/>
      </c>
      <c r="S17" s="44" t="str">
        <f t="shared" si="6"/>
        <v/>
      </c>
      <c r="T17" s="44" t="str">
        <f t="shared" si="7"/>
        <v/>
      </c>
      <c r="U17" s="45"/>
      <c r="V17" s="46" t="str">
        <f t="shared" si="8"/>
        <v/>
      </c>
      <c r="W17" s="46" t="str">
        <f t="shared" si="9"/>
        <v/>
      </c>
      <c r="X17" s="46" t="str">
        <f t="shared" si="10"/>
        <v/>
      </c>
      <c r="Y17" s="46" t="str">
        <f t="shared" si="11"/>
        <v/>
      </c>
      <c r="Z17" s="47" t="str">
        <f t="shared" si="12"/>
        <v/>
      </c>
      <c r="AA17" s="47" t="str">
        <f t="shared" si="13"/>
        <v/>
      </c>
      <c r="AB17" s="47" t="str">
        <f t="shared" si="14"/>
        <v/>
      </c>
      <c r="AC17" s="47" t="str">
        <f t="shared" si="15"/>
        <v/>
      </c>
      <c r="AD17" s="48" t="str">
        <f t="shared" si="4"/>
        <v/>
      </c>
      <c r="AE17" s="44" t="str">
        <f>IF(+Foglio1!V12="","",+Foglio1!V12)</f>
        <v>Mehdi Bourabia</v>
      </c>
      <c r="AF17" s="67" t="str">
        <f>IF(+Foglio1!X12="","",+Foglio1!X12)</f>
        <v>Spezia</v>
      </c>
      <c r="AG17" s="80"/>
      <c r="AH17" s="83"/>
      <c r="AI17" s="111" t="str">
        <f>+Foglio2!M10</f>
        <v>Genoa</v>
      </c>
      <c r="AJ17" s="82"/>
    </row>
    <row r="18" spans="1:36" x14ac:dyDescent="0.25">
      <c r="A18" s="66" t="str">
        <f>IF(Foglio1!A13=0,"",+Foglio1!A13)</f>
        <v>Andrea CambiasoGenoa, 21, Defender</v>
      </c>
      <c r="B18" s="43" t="str">
        <f>IF(Foglio1!B13=0,"",+Foglio1!B13)</f>
        <v/>
      </c>
      <c r="C18" s="43">
        <f>IF(Foglio1!C13=0,"",+Foglio1!C13)</f>
        <v>181</v>
      </c>
      <c r="D18" s="43" t="str">
        <f>IF(Foglio1!D13=0,"",+Foglio1!D13)</f>
        <v/>
      </c>
      <c r="E18" s="43" t="str">
        <f>IF(Foglio1!E13=0,"",+Foglio1!E13)</f>
        <v>8(1)</v>
      </c>
      <c r="F18" s="43">
        <f>IF(Foglio1!F13=0,"",+Foglio1!F13)</f>
        <v>631</v>
      </c>
      <c r="G18" s="43">
        <f>IF(Foglio1!G13=0,"",+Foglio1!G13)</f>
        <v>1</v>
      </c>
      <c r="H18" s="43">
        <f>IF(Foglio1!H13=0,"",+Foglio1!H13)</f>
        <v>2</v>
      </c>
      <c r="I18" s="43">
        <f>IF(Foglio1!I13=0,"",+Foglio1!I13)</f>
        <v>1</v>
      </c>
      <c r="J18" s="43" t="str">
        <f>IF(Foglio1!J13=0,"",+Foglio1!J13)</f>
        <v>-</v>
      </c>
      <c r="K18" s="43" t="str">
        <f>IF(Foglio1!K13=0,"",+Foglio1!K13)</f>
        <v>0.8</v>
      </c>
      <c r="L18" s="43" t="str">
        <f>IF(Foglio1!L13=0,"",+Foglio1!L13)</f>
        <v>85.1</v>
      </c>
      <c r="M18" s="43" t="str">
        <f>IF(Foglio1!M13=0,"",+Foglio1!M13)</f>
        <v>0.1</v>
      </c>
      <c r="N18" s="43" t="str">
        <f>IF(Foglio1!N13=0,"",+Foglio1!N13)</f>
        <v>-</v>
      </c>
      <c r="O18" s="43" t="str">
        <f>IF(Foglio1!O13=0,"",+Foglio1!O13)</f>
        <v>6.66</v>
      </c>
      <c r="P18" s="1"/>
      <c r="Q18" s="44">
        <f t="shared" si="2"/>
        <v>631</v>
      </c>
      <c r="R18" s="44" t="str">
        <f t="shared" si="5"/>
        <v/>
      </c>
      <c r="S18" s="44">
        <f t="shared" si="6"/>
        <v>631</v>
      </c>
      <c r="T18" s="44" t="str">
        <f t="shared" si="7"/>
        <v/>
      </c>
      <c r="U18" s="45" t="s">
        <v>6</v>
      </c>
      <c r="V18" s="46">
        <f t="shared" si="8"/>
        <v>7.0111111111111111</v>
      </c>
      <c r="W18" s="46" t="str">
        <f t="shared" si="9"/>
        <v/>
      </c>
      <c r="X18" s="46">
        <f t="shared" si="10"/>
        <v>7.0111111111111111</v>
      </c>
      <c r="Y18" s="46" t="str">
        <f t="shared" si="11"/>
        <v/>
      </c>
      <c r="Z18" s="47">
        <f t="shared" si="12"/>
        <v>4.9012150026413098E-2</v>
      </c>
      <c r="AA18" s="47" t="str">
        <f t="shared" si="13"/>
        <v/>
      </c>
      <c r="AB18" s="47">
        <f t="shared" si="14"/>
        <v>6.418383518225039E-2</v>
      </c>
      <c r="AC18" s="47" t="str">
        <f t="shared" si="15"/>
        <v/>
      </c>
      <c r="AD18" s="48" t="str">
        <f t="shared" si="4"/>
        <v/>
      </c>
      <c r="AE18" s="44" t="str">
        <f>IF(+Foglio1!V13="","",+Foglio1!V13)</f>
        <v>Andrea Cambiaso</v>
      </c>
      <c r="AF18" s="67" t="str">
        <f>IF(+Foglio1!X13="","",+Foglio1!X13)</f>
        <v>Genoa</v>
      </c>
      <c r="AG18" s="80"/>
      <c r="AH18" s="83"/>
      <c r="AI18" s="111"/>
      <c r="AJ18" s="82"/>
    </row>
    <row r="19" spans="1:36" x14ac:dyDescent="0.25">
      <c r="A19" s="66" t="str">
        <f>IF(Foglio1!A14=0,"",+Foglio1!A14)</f>
        <v>Milan BadeljGenoa, 32, Cc(C)</v>
      </c>
      <c r="B19" s="43" t="str">
        <f>IF(Foglio1!B14=0,"",+Foglio1!B14)</f>
        <v/>
      </c>
      <c r="C19" s="43">
        <f>IF(Foglio1!C14=0,"",+Foglio1!C14)</f>
        <v>186</v>
      </c>
      <c r="D19" s="43">
        <f>IF(Foglio1!D14=0,"",+Foglio1!D14)</f>
        <v>76</v>
      </c>
      <c r="E19" s="43">
        <f>IF(Foglio1!E14=0,"",+Foglio1!E14)</f>
        <v>7</v>
      </c>
      <c r="F19" s="43">
        <f>IF(Foglio1!F14=0,"",+Foglio1!F14)</f>
        <v>586</v>
      </c>
      <c r="G19" s="43" t="str">
        <f>IF(Foglio1!G14=0,"",+Foglio1!G14)</f>
        <v>-</v>
      </c>
      <c r="H19" s="43" t="str">
        <f>IF(Foglio1!H14=0,"",+Foglio1!H14)</f>
        <v>-</v>
      </c>
      <c r="I19" s="43" t="str">
        <f>IF(Foglio1!I14=0,"",+Foglio1!I14)</f>
        <v>-</v>
      </c>
      <c r="J19" s="43" t="str">
        <f>IF(Foglio1!J14=0,"",+Foglio1!J14)</f>
        <v>-</v>
      </c>
      <c r="K19" s="43" t="str">
        <f>IF(Foglio1!K14=0,"",+Foglio1!K14)</f>
        <v>0.4</v>
      </c>
      <c r="L19" s="43" t="str">
        <f>IF(Foglio1!L14=0,"",+Foglio1!L14)</f>
        <v>84.9</v>
      </c>
      <c r="M19" s="43" t="str">
        <f>IF(Foglio1!M14=0,"",+Foglio1!M14)</f>
        <v>0.7</v>
      </c>
      <c r="N19" s="43" t="str">
        <f>IF(Foglio1!N14=0,"",+Foglio1!N14)</f>
        <v>-</v>
      </c>
      <c r="O19" s="43" t="str">
        <f>IF(Foglio1!O14=0,"",+Foglio1!O14)</f>
        <v>6.61</v>
      </c>
      <c r="P19" s="2"/>
      <c r="Q19" s="44" t="str">
        <f t="shared" si="2"/>
        <v/>
      </c>
      <c r="R19" s="44" t="str">
        <f t="shared" si="5"/>
        <v/>
      </c>
      <c r="S19" s="44" t="str">
        <f t="shared" si="6"/>
        <v/>
      </c>
      <c r="T19" s="44" t="str">
        <f t="shared" si="7"/>
        <v/>
      </c>
      <c r="U19" s="45"/>
      <c r="V19" s="46" t="str">
        <f t="shared" si="8"/>
        <v/>
      </c>
      <c r="W19" s="46" t="str">
        <f t="shared" si="9"/>
        <v/>
      </c>
      <c r="X19" s="46" t="str">
        <f t="shared" si="10"/>
        <v/>
      </c>
      <c r="Y19" s="46" t="str">
        <f t="shared" si="11"/>
        <v/>
      </c>
      <c r="Z19" s="47" t="str">
        <f t="shared" si="12"/>
        <v/>
      </c>
      <c r="AA19" s="47" t="str">
        <f t="shared" si="13"/>
        <v/>
      </c>
      <c r="AB19" s="47" t="str">
        <f t="shared" si="14"/>
        <v/>
      </c>
      <c r="AC19" s="47" t="str">
        <f t="shared" si="15"/>
        <v/>
      </c>
      <c r="AD19" s="48" t="str">
        <f t="shared" si="4"/>
        <v/>
      </c>
      <c r="AE19" s="44" t="str">
        <f>IF(+Foglio1!V14="","",+Foglio1!V14)</f>
        <v>Milan Badelj</v>
      </c>
      <c r="AF19" s="67" t="str">
        <f>IF(+Foglio1!X14="","",+Foglio1!X14)</f>
        <v>Genoa</v>
      </c>
      <c r="AG19" s="80"/>
      <c r="AH19" s="83"/>
      <c r="AI19" s="111"/>
      <c r="AJ19" s="82"/>
    </row>
    <row r="20" spans="1:36" x14ac:dyDescent="0.25">
      <c r="A20" s="66" t="str">
        <f>IF(Foglio1!A15=0,"",+Foglio1!A15)</f>
        <v>Ebrima ColleySpezia, 21, Midfielder</v>
      </c>
      <c r="B20" s="43" t="str">
        <f>IF(Foglio1!B15=0,"",+Foglio1!B15)</f>
        <v/>
      </c>
      <c r="C20" s="43">
        <f>IF(Foglio1!C15=0,"",+Foglio1!C15)</f>
        <v>180</v>
      </c>
      <c r="D20" s="43">
        <f>IF(Foglio1!D15=0,"",+Foglio1!D15)</f>
        <v>70</v>
      </c>
      <c r="E20" s="43">
        <f>IF(Foglio1!E15=0,"",+Foglio1!E15)</f>
        <v>3</v>
      </c>
      <c r="F20" s="43">
        <f>IF(Foglio1!F15=0,"",+Foglio1!F15)</f>
        <v>211</v>
      </c>
      <c r="G20" s="43" t="str">
        <f>IF(Foglio1!G15=0,"",+Foglio1!G15)</f>
        <v>-</v>
      </c>
      <c r="H20" s="43" t="str">
        <f>IF(Foglio1!H15=0,"",+Foglio1!H15)</f>
        <v>-</v>
      </c>
      <c r="I20" s="43" t="str">
        <f>IF(Foglio1!I15=0,"",+Foglio1!I15)</f>
        <v>-</v>
      </c>
      <c r="J20" s="43" t="str">
        <f>IF(Foglio1!J15=0,"",+Foglio1!J15)</f>
        <v>-</v>
      </c>
      <c r="K20" s="43">
        <f>IF(Foglio1!K15=0,"",+Foglio1!K15)</f>
        <v>2</v>
      </c>
      <c r="L20" s="43" t="str">
        <f>IF(Foglio1!L15=0,"",+Foglio1!L15)</f>
        <v>77.3</v>
      </c>
      <c r="M20" s="43" t="str">
        <f>IF(Foglio1!M15=0,"",+Foglio1!M15)</f>
        <v>0.3</v>
      </c>
      <c r="N20" s="43" t="str">
        <f>IF(Foglio1!N15=0,"",+Foglio1!N15)</f>
        <v>-</v>
      </c>
      <c r="O20" s="43" t="str">
        <f>IF(Foglio1!O15=0,"",+Foglio1!O15)</f>
        <v>6.61</v>
      </c>
      <c r="P20" s="1"/>
      <c r="Q20" s="44" t="str">
        <f t="shared" si="2"/>
        <v/>
      </c>
      <c r="R20" s="44" t="str">
        <f t="shared" si="5"/>
        <v/>
      </c>
      <c r="S20" s="44" t="str">
        <f t="shared" si="6"/>
        <v/>
      </c>
      <c r="T20" s="44" t="str">
        <f t="shared" si="7"/>
        <v/>
      </c>
      <c r="U20" s="45"/>
      <c r="V20" s="46" t="str">
        <f t="shared" si="8"/>
        <v/>
      </c>
      <c r="W20" s="46" t="str">
        <f t="shared" si="9"/>
        <v/>
      </c>
      <c r="X20" s="46" t="str">
        <f t="shared" si="10"/>
        <v/>
      </c>
      <c r="Y20" s="46" t="str">
        <f t="shared" si="11"/>
        <v/>
      </c>
      <c r="Z20" s="47" t="str">
        <f t="shared" si="12"/>
        <v/>
      </c>
      <c r="AA20" s="47" t="str">
        <f t="shared" si="13"/>
        <v/>
      </c>
      <c r="AB20" s="47" t="str">
        <f t="shared" si="14"/>
        <v/>
      </c>
      <c r="AC20" s="47" t="str">
        <f t="shared" si="15"/>
        <v/>
      </c>
      <c r="AD20" s="48" t="str">
        <f t="shared" si="4"/>
        <v/>
      </c>
      <c r="AE20" s="44" t="str">
        <f>IF(+Foglio1!V15="","",+Foglio1!V15)</f>
        <v>Ebrima Colley</v>
      </c>
      <c r="AF20" s="67" t="str">
        <f>IF(+Foglio1!X15="","",+Foglio1!X15)</f>
        <v>Spezia</v>
      </c>
      <c r="AG20" s="80"/>
      <c r="AH20" s="83" t="str">
        <f>+Foglio2!F25</f>
        <v xml:space="preserve"> Sirigu</v>
      </c>
      <c r="AI20" s="88" t="str">
        <f t="shared" si="16"/>
        <v>Sirigu</v>
      </c>
      <c r="AJ20" s="82"/>
    </row>
    <row r="21" spans="1:36" x14ac:dyDescent="0.25">
      <c r="A21" s="66" t="str">
        <f>IF(Foglio1!A16=0,"",+Foglio1!A16)</f>
        <v>Emmanuel GyasiSpezia, 27, CO(SD)</v>
      </c>
      <c r="B21" s="43" t="str">
        <f>IF(Foglio1!B16=0,"",+Foglio1!B16)</f>
        <v/>
      </c>
      <c r="C21" s="43">
        <f>IF(Foglio1!C16=0,"",+Foglio1!C16)</f>
        <v>181</v>
      </c>
      <c r="D21" s="43">
        <f>IF(Foglio1!D16=0,"",+Foglio1!D16)</f>
        <v>70</v>
      </c>
      <c r="E21" s="43">
        <f>IF(Foglio1!E16=0,"",+Foglio1!E16)</f>
        <v>9</v>
      </c>
      <c r="F21" s="43">
        <f>IF(Foglio1!F16=0,"",+Foglio1!F16)</f>
        <v>764</v>
      </c>
      <c r="G21" s="43">
        <f>IF(Foglio1!G16=0,"",+Foglio1!G16)</f>
        <v>2</v>
      </c>
      <c r="H21" s="43" t="str">
        <f>IF(Foglio1!H16=0,"",+Foglio1!H16)</f>
        <v>-</v>
      </c>
      <c r="I21" s="43">
        <f>IF(Foglio1!I16=0,"",+Foglio1!I16)</f>
        <v>3</v>
      </c>
      <c r="J21" s="43" t="str">
        <f>IF(Foglio1!J16=0,"",+Foglio1!J16)</f>
        <v>-</v>
      </c>
      <c r="K21" s="43" t="str">
        <f>IF(Foglio1!K16=0,"",+Foglio1!K16)</f>
        <v>1.7</v>
      </c>
      <c r="L21" s="43" t="str">
        <f>IF(Foglio1!L16=0,"",+Foglio1!L16)</f>
        <v>85.9</v>
      </c>
      <c r="M21" s="43" t="str">
        <f>IF(Foglio1!M16=0,"",+Foglio1!M16)</f>
        <v>0.7</v>
      </c>
      <c r="N21" s="43" t="str">
        <f>IF(Foglio1!N16=0,"",+Foglio1!N16)</f>
        <v>-</v>
      </c>
      <c r="O21" s="43" t="str">
        <f>IF(Foglio1!O16=0,"",+Foglio1!O16)</f>
        <v>6.61</v>
      </c>
      <c r="P21" s="2"/>
      <c r="Q21" s="44">
        <f t="shared" si="2"/>
        <v>382</v>
      </c>
      <c r="R21" s="44" t="str">
        <f t="shared" si="5"/>
        <v/>
      </c>
      <c r="S21" s="44">
        <f t="shared" si="6"/>
        <v>254.66666666666666</v>
      </c>
      <c r="T21" s="44" t="str">
        <f t="shared" si="7"/>
        <v/>
      </c>
      <c r="U21" s="45" t="s">
        <v>6</v>
      </c>
      <c r="V21" s="46">
        <f t="shared" si="8"/>
        <v>4.2444444444444445</v>
      </c>
      <c r="W21" s="46" t="str">
        <f t="shared" si="9"/>
        <v/>
      </c>
      <c r="X21" s="46">
        <f t="shared" si="10"/>
        <v>2.8296296296296295</v>
      </c>
      <c r="Y21" s="46" t="str">
        <f t="shared" si="11"/>
        <v/>
      </c>
      <c r="Z21" s="47">
        <f t="shared" si="12"/>
        <v>8.0959860383944149E-2</v>
      </c>
      <c r="AA21" s="47" t="str">
        <f t="shared" si="13"/>
        <v/>
      </c>
      <c r="AB21" s="47">
        <f t="shared" si="14"/>
        <v>0.15903141361256545</v>
      </c>
      <c r="AC21" s="47" t="str">
        <f t="shared" si="15"/>
        <v/>
      </c>
      <c r="AD21" s="48" t="str">
        <f t="shared" si="4"/>
        <v>Emmanuel Gyasi</v>
      </c>
      <c r="AE21" s="44" t="str">
        <f>IF(+Foglio1!V16="","",+Foglio1!V16)</f>
        <v>Emmanuel Gyasi</v>
      </c>
      <c r="AF21" s="67" t="str">
        <f>IF(+Foglio1!X16="","",+Foglio1!X16)</f>
        <v>Spezia</v>
      </c>
      <c r="AG21" s="80"/>
      <c r="AH21" s="83" t="str">
        <f>+Foglio2!F26</f>
        <v xml:space="preserve"> Ghiglione</v>
      </c>
      <c r="AI21" s="88" t="str">
        <f t="shared" si="16"/>
        <v>Ghiglione</v>
      </c>
      <c r="AJ21" s="82"/>
    </row>
    <row r="22" spans="1:36" x14ac:dyDescent="0.25">
      <c r="A22" s="66" t="str">
        <f>IF(Foglio1!A17=0,"",+Foglio1!A17)</f>
        <v>David StrelecSpezia, 20, Forward</v>
      </c>
      <c r="B22" s="43" t="str">
        <f>IF(Foglio1!B17=0,"",+Foglio1!B17)</f>
        <v/>
      </c>
      <c r="C22" s="43">
        <f>IF(Foglio1!C17=0,"",+Foglio1!C17)</f>
        <v>185</v>
      </c>
      <c r="D22" s="43">
        <f>IF(Foglio1!D17=0,"",+Foglio1!D17)</f>
        <v>73</v>
      </c>
      <c r="E22" s="43" t="str">
        <f>IF(Foglio1!E17=0,"",+Foglio1!E17)</f>
        <v>2(2)</v>
      </c>
      <c r="F22" s="43">
        <f>IF(Foglio1!F17=0,"",+Foglio1!F17)</f>
        <v>200</v>
      </c>
      <c r="G22" s="43">
        <f>IF(Foglio1!G17=0,"",+Foglio1!G17)</f>
        <v>1</v>
      </c>
      <c r="H22" s="43" t="str">
        <f>IF(Foglio1!H17=0,"",+Foglio1!H17)</f>
        <v>-</v>
      </c>
      <c r="I22" s="43" t="str">
        <f>IF(Foglio1!I17=0,"",+Foglio1!I17)</f>
        <v>-</v>
      </c>
      <c r="J22" s="43" t="str">
        <f>IF(Foglio1!J17=0,"",+Foglio1!J17)</f>
        <v>-</v>
      </c>
      <c r="K22" s="43" t="str">
        <f>IF(Foglio1!K17=0,"",+Foglio1!K17)</f>
        <v>0.8</v>
      </c>
      <c r="L22" s="43">
        <f>IF(Foglio1!L17=0,"",+Foglio1!L17)</f>
        <v>73</v>
      </c>
      <c r="M22" s="43">
        <f>IF(Foglio1!M17=0,"",+Foglio1!M17)</f>
        <v>1</v>
      </c>
      <c r="N22" s="43" t="str">
        <f>IF(Foglio1!N17=0,"",+Foglio1!N17)</f>
        <v>-</v>
      </c>
      <c r="O22" s="43" t="str">
        <f>IF(Foglio1!O17=0,"",+Foglio1!O17)</f>
        <v>6.58</v>
      </c>
      <c r="P22" s="1"/>
      <c r="Q22" s="44">
        <f t="shared" si="2"/>
        <v>200</v>
      </c>
      <c r="R22" s="44" t="str">
        <f t="shared" si="5"/>
        <v/>
      </c>
      <c r="S22" s="44" t="str">
        <f t="shared" si="6"/>
        <v/>
      </c>
      <c r="T22" s="44" t="str">
        <f t="shared" si="7"/>
        <v/>
      </c>
      <c r="U22" s="45" t="s">
        <v>6</v>
      </c>
      <c r="V22" s="46">
        <f t="shared" si="8"/>
        <v>2.2222222222222223</v>
      </c>
      <c r="W22" s="46" t="str">
        <f t="shared" si="9"/>
        <v/>
      </c>
      <c r="X22" s="46" t="str">
        <f t="shared" si="10"/>
        <v/>
      </c>
      <c r="Y22" s="46" t="str">
        <f t="shared" si="11"/>
        <v/>
      </c>
      <c r="Z22" s="47">
        <f t="shared" si="12"/>
        <v>0.15463333333333332</v>
      </c>
      <c r="AA22" s="47" t="str">
        <f t="shared" si="13"/>
        <v/>
      </c>
      <c r="AB22" s="47" t="str">
        <f t="shared" si="14"/>
        <v/>
      </c>
      <c r="AC22" s="47" t="str">
        <f t="shared" si="15"/>
        <v/>
      </c>
      <c r="AD22" s="48" t="str">
        <f t="shared" si="4"/>
        <v/>
      </c>
      <c r="AE22" s="44" t="str">
        <f>IF(+Foglio1!V17="","",+Foglio1!V17)</f>
        <v>David Strelec</v>
      </c>
      <c r="AF22" s="67" t="str">
        <f>IF(+Foglio1!X17="","",+Foglio1!X17)</f>
        <v>Spezia</v>
      </c>
      <c r="AG22" s="80"/>
      <c r="AH22" s="83" t="str">
        <f>+Foglio2!F27</f>
        <v xml:space="preserve"> Vasquez</v>
      </c>
      <c r="AI22" s="88" t="str">
        <f t="shared" si="16"/>
        <v>Vasquez</v>
      </c>
      <c r="AJ22" s="82"/>
    </row>
    <row r="23" spans="1:36" x14ac:dyDescent="0.25">
      <c r="A23" s="66" t="str">
        <f>IF(Foglio1!A18=0,"",+Foglio1!A18)</f>
        <v>Pablo GaldamesGenoa, 24, Cc(C)</v>
      </c>
      <c r="B23" s="43" t="str">
        <f>IF(Foglio1!B18=0,"",+Foglio1!B18)</f>
        <v/>
      </c>
      <c r="C23" s="43">
        <f>IF(Foglio1!C18=0,"",+Foglio1!C18)</f>
        <v>175</v>
      </c>
      <c r="D23" s="43">
        <f>IF(Foglio1!D18=0,"",+Foglio1!D18)</f>
        <v>68</v>
      </c>
      <c r="E23" s="43" t="str">
        <f>IF(Foglio1!E18=0,"",+Foglio1!E18)</f>
        <v>0(1)</v>
      </c>
      <c r="F23" s="43">
        <f>IF(Foglio1!F18=0,"",+Foglio1!F18)</f>
        <v>45</v>
      </c>
      <c r="G23" s="43" t="str">
        <f>IF(Foglio1!G18=0,"",+Foglio1!G18)</f>
        <v>-</v>
      </c>
      <c r="H23" s="43" t="str">
        <f>IF(Foglio1!H18=0,"",+Foglio1!H18)</f>
        <v>-</v>
      </c>
      <c r="I23" s="43" t="str">
        <f>IF(Foglio1!I18=0,"",+Foglio1!I18)</f>
        <v>-</v>
      </c>
      <c r="J23" s="43" t="str">
        <f>IF(Foglio1!J18=0,"",+Foglio1!J18)</f>
        <v>-</v>
      </c>
      <c r="K23" s="43">
        <f>IF(Foglio1!K18=0,"",+Foglio1!K18)</f>
        <v>2</v>
      </c>
      <c r="L23" s="43" t="str">
        <f>IF(Foglio1!L18=0,"",+Foglio1!L18)</f>
        <v>78.9</v>
      </c>
      <c r="M23" s="43" t="str">
        <f>IF(Foglio1!M18=0,"",+Foglio1!M18)</f>
        <v>-</v>
      </c>
      <c r="N23" s="43" t="str">
        <f>IF(Foglio1!N18=0,"",+Foglio1!N18)</f>
        <v>-</v>
      </c>
      <c r="O23" s="43" t="str">
        <f>IF(Foglio1!O18=0,"",+Foglio1!O18)</f>
        <v>6.57</v>
      </c>
      <c r="P23" s="2"/>
      <c r="Q23" s="44" t="str">
        <f t="shared" si="2"/>
        <v/>
      </c>
      <c r="R23" s="44" t="str">
        <f t="shared" si="5"/>
        <v/>
      </c>
      <c r="S23" s="44" t="str">
        <f t="shared" si="6"/>
        <v/>
      </c>
      <c r="T23" s="44" t="str">
        <f t="shared" si="7"/>
        <v/>
      </c>
      <c r="U23" s="45"/>
      <c r="V23" s="46" t="str">
        <f t="shared" si="8"/>
        <v/>
      </c>
      <c r="W23" s="46" t="str">
        <f t="shared" si="9"/>
        <v/>
      </c>
      <c r="X23" s="46" t="str">
        <f t="shared" si="10"/>
        <v/>
      </c>
      <c r="Y23" s="46" t="str">
        <f t="shared" si="11"/>
        <v/>
      </c>
      <c r="Z23" s="47" t="str">
        <f t="shared" si="12"/>
        <v/>
      </c>
      <c r="AA23" s="47" t="str">
        <f t="shared" si="13"/>
        <v/>
      </c>
      <c r="AB23" s="47" t="str">
        <f t="shared" si="14"/>
        <v/>
      </c>
      <c r="AC23" s="47" t="str">
        <f t="shared" si="15"/>
        <v/>
      </c>
      <c r="AD23" s="48" t="str">
        <f t="shared" si="4"/>
        <v/>
      </c>
      <c r="AE23" s="44" t="str">
        <f>IF(+Foglio1!V18="","",+Foglio1!V18)</f>
        <v>Pablo Galdames</v>
      </c>
      <c r="AF23" s="67" t="str">
        <f>IF(+Foglio1!X18="","",+Foglio1!X18)</f>
        <v>Genoa</v>
      </c>
      <c r="AG23" s="80"/>
      <c r="AH23" s="83" t="str">
        <f>+Foglio2!F28</f>
        <v xml:space="preserve"> Criscito</v>
      </c>
      <c r="AI23" s="88" t="str">
        <f t="shared" si="16"/>
        <v>Criscito</v>
      </c>
      <c r="AJ23" s="82"/>
    </row>
    <row r="24" spans="1:36" x14ac:dyDescent="0.25">
      <c r="A24" s="66" t="str">
        <f>IF(Foglio1!A19=0,"",+Foglio1!A19)</f>
        <v>Salvador FerrerSpezia, 23, Di(D)</v>
      </c>
      <c r="B24" s="43" t="str">
        <f>IF(Foglio1!B19=0,"",+Foglio1!B19)</f>
        <v/>
      </c>
      <c r="C24" s="43">
        <f>IF(Foglio1!C19=0,"",+Foglio1!C19)</f>
        <v>184</v>
      </c>
      <c r="D24" s="43">
        <f>IF(Foglio1!D19=0,"",+Foglio1!D19)</f>
        <v>73</v>
      </c>
      <c r="E24" s="43" t="str">
        <f>IF(Foglio1!E19=0,"",+Foglio1!E19)</f>
        <v>8(1)</v>
      </c>
      <c r="F24" s="43">
        <f>IF(Foglio1!F19=0,"",+Foglio1!F19)</f>
        <v>741</v>
      </c>
      <c r="G24" s="43" t="str">
        <f>IF(Foglio1!G19=0,"",+Foglio1!G19)</f>
        <v>-</v>
      </c>
      <c r="H24" s="43" t="str">
        <f>IF(Foglio1!H19=0,"",+Foglio1!H19)</f>
        <v>-</v>
      </c>
      <c r="I24" s="43">
        <f>IF(Foglio1!I19=0,"",+Foglio1!I19)</f>
        <v>2</v>
      </c>
      <c r="J24" s="43" t="str">
        <f>IF(Foglio1!J19=0,"",+Foglio1!J19)</f>
        <v>-</v>
      </c>
      <c r="K24" s="43" t="str">
        <f>IF(Foglio1!K19=0,"",+Foglio1!K19)</f>
        <v>0.4</v>
      </c>
      <c r="L24" s="43" t="str">
        <f>IF(Foglio1!L19=0,"",+Foglio1!L19)</f>
        <v>80.7</v>
      </c>
      <c r="M24" s="43">
        <f>IF(Foglio1!M19=0,"",+Foglio1!M19)</f>
        <v>2</v>
      </c>
      <c r="N24" s="43" t="str">
        <f>IF(Foglio1!N19=0,"",+Foglio1!N19)</f>
        <v>-</v>
      </c>
      <c r="O24" s="43" t="str">
        <f>IF(Foglio1!O19=0,"",+Foglio1!O19)</f>
        <v>6.56</v>
      </c>
      <c r="P24" s="1"/>
      <c r="Q24" s="44" t="str">
        <f t="shared" si="2"/>
        <v/>
      </c>
      <c r="R24" s="44" t="str">
        <f t="shared" si="5"/>
        <v/>
      </c>
      <c r="S24" s="44">
        <f t="shared" si="6"/>
        <v>370.5</v>
      </c>
      <c r="T24" s="44" t="str">
        <f t="shared" si="7"/>
        <v/>
      </c>
      <c r="U24" s="45" t="s">
        <v>6</v>
      </c>
      <c r="V24" s="46" t="str">
        <f t="shared" si="8"/>
        <v/>
      </c>
      <c r="W24" s="46" t="str">
        <f t="shared" si="9"/>
        <v/>
      </c>
      <c r="X24" s="46">
        <f t="shared" si="10"/>
        <v>4.1166666666666663</v>
      </c>
      <c r="Y24" s="46" t="str">
        <f t="shared" si="11"/>
        <v/>
      </c>
      <c r="Z24" s="47" t="str">
        <f t="shared" si="12"/>
        <v/>
      </c>
      <c r="AA24" s="47" t="str">
        <f t="shared" si="13"/>
        <v/>
      </c>
      <c r="AB24" s="47">
        <f t="shared" si="14"/>
        <v>0.10931174089068826</v>
      </c>
      <c r="AC24" s="47" t="str">
        <f t="shared" si="15"/>
        <v/>
      </c>
      <c r="AD24" s="48" t="str">
        <f t="shared" si="4"/>
        <v/>
      </c>
      <c r="AE24" s="44" t="str">
        <f>IF(+Foglio1!V19="","",+Foglio1!V19)</f>
        <v>Salvador Ferrer</v>
      </c>
      <c r="AF24" s="67" t="str">
        <f>IF(+Foglio1!X19="","",+Foglio1!X19)</f>
        <v>Spezia</v>
      </c>
      <c r="AG24" s="80"/>
      <c r="AH24" s="83" t="str">
        <f>+Foglio2!F29</f>
        <v xml:space="preserve"> Cambiaso</v>
      </c>
      <c r="AI24" s="88" t="str">
        <f t="shared" si="16"/>
        <v>Cambiaso</v>
      </c>
      <c r="AJ24" s="82"/>
    </row>
    <row r="25" spans="1:36" x14ac:dyDescent="0.25">
      <c r="A25" s="66" t="str">
        <f>IF(Foglio1!A20=0,"",+Foglio1!A20)</f>
        <v>Petko HristovSpezia, 22, Di(C)</v>
      </c>
      <c r="B25" s="43" t="str">
        <f>IF(Foglio1!B20=0,"",+Foglio1!B20)</f>
        <v/>
      </c>
      <c r="C25" s="43">
        <f>IF(Foglio1!C20=0,"",+Foglio1!C20)</f>
        <v>191</v>
      </c>
      <c r="D25" s="43">
        <f>IF(Foglio1!D20=0,"",+Foglio1!D20)</f>
        <v>85</v>
      </c>
      <c r="E25" s="43" t="str">
        <f>IF(Foglio1!E20=0,"",+Foglio1!E20)</f>
        <v>7(2)</v>
      </c>
      <c r="F25" s="43">
        <f>IF(Foglio1!F20=0,"",+Foglio1!F20)</f>
        <v>728</v>
      </c>
      <c r="G25" s="43" t="str">
        <f>IF(Foglio1!G20=0,"",+Foglio1!G20)</f>
        <v>-</v>
      </c>
      <c r="H25" s="43" t="str">
        <f>IF(Foglio1!H20=0,"",+Foglio1!H20)</f>
        <v>-</v>
      </c>
      <c r="I25" s="43">
        <f>IF(Foglio1!I20=0,"",+Foglio1!I20)</f>
        <v>1</v>
      </c>
      <c r="J25" s="43" t="str">
        <f>IF(Foglio1!J20=0,"",+Foglio1!J20)</f>
        <v>-</v>
      </c>
      <c r="K25" s="43" t="str">
        <f>IF(Foglio1!K20=0,"",+Foglio1!K20)</f>
        <v>-</v>
      </c>
      <c r="L25" s="43" t="str">
        <f>IF(Foglio1!L20=0,"",+Foglio1!L20)</f>
        <v>80.3</v>
      </c>
      <c r="M25" s="43" t="str">
        <f>IF(Foglio1!M20=0,"",+Foglio1!M20)</f>
        <v>2.1</v>
      </c>
      <c r="N25" s="43" t="str">
        <f>IF(Foglio1!N20=0,"",+Foglio1!N20)</f>
        <v>-</v>
      </c>
      <c r="O25" s="43" t="str">
        <f>IF(Foglio1!O20=0,"",+Foglio1!O20)</f>
        <v>6.54</v>
      </c>
      <c r="P25" s="2"/>
      <c r="Q25" s="44" t="str">
        <f t="shared" si="2"/>
        <v/>
      </c>
      <c r="R25" s="44" t="str">
        <f t="shared" si="5"/>
        <v/>
      </c>
      <c r="S25" s="44">
        <f t="shared" si="6"/>
        <v>728</v>
      </c>
      <c r="T25" s="44" t="str">
        <f t="shared" si="7"/>
        <v/>
      </c>
      <c r="U25" s="45" t="s">
        <v>6</v>
      </c>
      <c r="V25" s="46" t="str">
        <f t="shared" si="8"/>
        <v/>
      </c>
      <c r="W25" s="46" t="str">
        <f t="shared" si="9"/>
        <v/>
      </c>
      <c r="X25" s="46">
        <f t="shared" si="10"/>
        <v>8.0888888888888886</v>
      </c>
      <c r="Y25" s="46" t="str">
        <f t="shared" si="11"/>
        <v/>
      </c>
      <c r="Z25" s="47" t="str">
        <f t="shared" si="12"/>
        <v/>
      </c>
      <c r="AA25" s="47" t="str">
        <f t="shared" si="13"/>
        <v/>
      </c>
      <c r="AB25" s="47">
        <f t="shared" si="14"/>
        <v>5.5631868131868135E-2</v>
      </c>
      <c r="AC25" s="47" t="str">
        <f t="shared" si="15"/>
        <v/>
      </c>
      <c r="AD25" s="48" t="str">
        <f t="shared" si="4"/>
        <v/>
      </c>
      <c r="AE25" s="44" t="str">
        <f>IF(+Foglio1!V20="","",+Foglio1!V20)</f>
        <v>Petko Hristov</v>
      </c>
      <c r="AF25" s="67" t="str">
        <f>IF(+Foglio1!X20="","",+Foglio1!X20)</f>
        <v>Spezia</v>
      </c>
      <c r="AG25" s="80"/>
      <c r="AH25" s="83" t="str">
        <f>+Foglio2!F30</f>
        <v xml:space="preserve"> Toure</v>
      </c>
      <c r="AI25" s="88" t="str">
        <f t="shared" si="16"/>
        <v>Toure</v>
      </c>
      <c r="AJ25" s="82"/>
    </row>
    <row r="26" spans="1:36" x14ac:dyDescent="0.25">
      <c r="A26" s="66" t="str">
        <f>IF(Foglio1!A21=0,"",+Foglio1!A21)</f>
        <v>Aimar SherSpezia, 18, Midfielder</v>
      </c>
      <c r="B26" s="43" t="str">
        <f>IF(Foglio1!B21=0,"",+Foglio1!B21)</f>
        <v/>
      </c>
      <c r="C26" s="43" t="str">
        <f>IF(Foglio1!C21=0,"",+Foglio1!C21)</f>
        <v/>
      </c>
      <c r="D26" s="43" t="str">
        <f>IF(Foglio1!D21=0,"",+Foglio1!D21)</f>
        <v/>
      </c>
      <c r="E26" s="43" t="str">
        <f>IF(Foglio1!E21=0,"",+Foglio1!E21)</f>
        <v>0(1)</v>
      </c>
      <c r="F26" s="43">
        <f>IF(Foglio1!F21=0,"",+Foglio1!F21)</f>
        <v>45</v>
      </c>
      <c r="G26" s="43" t="str">
        <f>IF(Foglio1!G21=0,"",+Foglio1!G21)</f>
        <v>-</v>
      </c>
      <c r="H26" s="43" t="str">
        <f>IF(Foglio1!H21=0,"",+Foglio1!H21)</f>
        <v>-</v>
      </c>
      <c r="I26" s="43" t="str">
        <f>IF(Foglio1!I21=0,"",+Foglio1!I21)</f>
        <v>-</v>
      </c>
      <c r="J26" s="43" t="str">
        <f>IF(Foglio1!J21=0,"",+Foglio1!J21)</f>
        <v>-</v>
      </c>
      <c r="K26" s="43" t="str">
        <f>IF(Foglio1!K21=0,"",+Foglio1!K21)</f>
        <v>-</v>
      </c>
      <c r="L26" s="43" t="str">
        <f>IF(Foglio1!L21=0,"",+Foglio1!L21)</f>
        <v>90.5</v>
      </c>
      <c r="M26" s="43">
        <f>IF(Foglio1!M21=0,"",+Foglio1!M21)</f>
        <v>1</v>
      </c>
      <c r="N26" s="43" t="str">
        <f>IF(Foglio1!N21=0,"",+Foglio1!N21)</f>
        <v>-</v>
      </c>
      <c r="O26" s="43" t="str">
        <f>IF(Foglio1!O21=0,"",+Foglio1!O21)</f>
        <v>6.52</v>
      </c>
      <c r="P26" s="1"/>
      <c r="Q26" s="44" t="str">
        <f t="shared" si="2"/>
        <v/>
      </c>
      <c r="R26" s="44" t="str">
        <f t="shared" si="5"/>
        <v/>
      </c>
      <c r="S26" s="44" t="str">
        <f t="shared" si="6"/>
        <v/>
      </c>
      <c r="T26" s="44" t="str">
        <f t="shared" si="7"/>
        <v/>
      </c>
      <c r="U26" s="45"/>
      <c r="V26" s="46" t="str">
        <f t="shared" si="8"/>
        <v/>
      </c>
      <c r="W26" s="46" t="str">
        <f t="shared" si="9"/>
        <v/>
      </c>
      <c r="X26" s="46" t="str">
        <f t="shared" si="10"/>
        <v/>
      </c>
      <c r="Y26" s="46" t="str">
        <f t="shared" si="11"/>
        <v/>
      </c>
      <c r="Z26" s="47" t="str">
        <f t="shared" si="12"/>
        <v/>
      </c>
      <c r="AA26" s="47" t="str">
        <f t="shared" si="13"/>
        <v/>
      </c>
      <c r="AB26" s="47" t="str">
        <f t="shared" si="14"/>
        <v/>
      </c>
      <c r="AC26" s="47" t="str">
        <f t="shared" si="15"/>
        <v/>
      </c>
      <c r="AD26" s="48" t="str">
        <f t="shared" si="4"/>
        <v/>
      </c>
      <c r="AE26" s="44" t="str">
        <f>IF(+Foglio1!V21="","",+Foglio1!V21)</f>
        <v>Aimar Sher</v>
      </c>
      <c r="AF26" s="67" t="str">
        <f>IF(+Foglio1!X21="","",+Foglio1!X21)</f>
        <v>Spezia</v>
      </c>
      <c r="AG26" s="80"/>
      <c r="AH26" s="83" t="str">
        <f>+Foglio2!F31</f>
        <v xml:space="preserve"> Sturaro</v>
      </c>
      <c r="AI26" s="88" t="str">
        <f t="shared" si="16"/>
        <v>Sturaro</v>
      </c>
      <c r="AJ26" s="82"/>
    </row>
    <row r="27" spans="1:36" x14ac:dyDescent="0.25">
      <c r="A27" s="66" t="str">
        <f>IF(Foglio1!A22=0,"",+Foglio1!A22)</f>
        <v>Yayah KallonGenoa, 20, Forward</v>
      </c>
      <c r="B27" s="43" t="str">
        <f>IF(Foglio1!B22=0,"",+Foglio1!B22)</f>
        <v/>
      </c>
      <c r="C27" s="43" t="str">
        <f>IF(Foglio1!C22=0,"",+Foglio1!C22)</f>
        <v/>
      </c>
      <c r="D27" s="43" t="str">
        <f>IF(Foglio1!D22=0,"",+Foglio1!D22)</f>
        <v/>
      </c>
      <c r="E27" s="43" t="str">
        <f>IF(Foglio1!E22=0,"",+Foglio1!E22)</f>
        <v>4(5)</v>
      </c>
      <c r="F27" s="43">
        <f>IF(Foglio1!F22=0,"",+Foglio1!F22)</f>
        <v>477</v>
      </c>
      <c r="G27" s="43" t="str">
        <f>IF(Foglio1!G22=0,"",+Foglio1!G22)</f>
        <v>-</v>
      </c>
      <c r="H27" s="43">
        <f>IF(Foglio1!H22=0,"",+Foglio1!H22)</f>
        <v>1</v>
      </c>
      <c r="I27" s="43">
        <f>IF(Foglio1!I22=0,"",+Foglio1!I22)</f>
        <v>2</v>
      </c>
      <c r="J27" s="43" t="str">
        <f>IF(Foglio1!J22=0,"",+Foglio1!J22)</f>
        <v>-</v>
      </c>
      <c r="K27" s="43">
        <f>IF(Foglio1!K22=0,"",+Foglio1!K22)</f>
        <v>1</v>
      </c>
      <c r="L27" s="43">
        <f>IF(Foglio1!L22=0,"",+Foglio1!L22)</f>
        <v>68</v>
      </c>
      <c r="M27" s="43" t="str">
        <f>IF(Foglio1!M22=0,"",+Foglio1!M22)</f>
        <v>0.3</v>
      </c>
      <c r="N27" s="43" t="str">
        <f>IF(Foglio1!N22=0,"",+Foglio1!N22)</f>
        <v>-</v>
      </c>
      <c r="O27" s="43" t="str">
        <f>IF(Foglio1!O22=0,"",+Foglio1!O22)</f>
        <v>6.47</v>
      </c>
      <c r="P27" s="2"/>
      <c r="Q27" s="44" t="str">
        <f t="shared" si="2"/>
        <v/>
      </c>
      <c r="R27" s="44" t="str">
        <f t="shared" si="5"/>
        <v/>
      </c>
      <c r="S27" s="44">
        <f t="shared" si="6"/>
        <v>238.5</v>
      </c>
      <c r="T27" s="44" t="str">
        <f t="shared" si="7"/>
        <v/>
      </c>
      <c r="U27" s="45"/>
      <c r="V27" s="46" t="str">
        <f t="shared" si="8"/>
        <v/>
      </c>
      <c r="W27" s="46" t="str">
        <f t="shared" si="9"/>
        <v/>
      </c>
      <c r="X27" s="46" t="str">
        <f t="shared" si="10"/>
        <v/>
      </c>
      <c r="Y27" s="46" t="str">
        <f t="shared" si="11"/>
        <v/>
      </c>
      <c r="Z27" s="47" t="str">
        <f t="shared" si="12"/>
        <v/>
      </c>
      <c r="AA27" s="47" t="str">
        <f t="shared" si="13"/>
        <v/>
      </c>
      <c r="AB27" s="47" t="str">
        <f t="shared" si="14"/>
        <v/>
      </c>
      <c r="AC27" s="47" t="str">
        <f t="shared" si="15"/>
        <v/>
      </c>
      <c r="AD27" s="48" t="str">
        <f t="shared" si="4"/>
        <v/>
      </c>
      <c r="AE27" s="44" t="str">
        <f>IF(+Foglio1!V22="","",+Foglio1!V22)</f>
        <v>Yayah Kallon</v>
      </c>
      <c r="AF27" s="67" t="str">
        <f>IF(+Foglio1!X22="","",+Foglio1!X22)</f>
        <v>Genoa</v>
      </c>
      <c r="AG27" s="80"/>
      <c r="AH27" s="83" t="str">
        <f>+Foglio2!F32</f>
        <v xml:space="preserve"> Rovella</v>
      </c>
      <c r="AI27" s="88" t="str">
        <f t="shared" si="16"/>
        <v>Rovella</v>
      </c>
      <c r="AJ27" s="82"/>
    </row>
    <row r="28" spans="1:36" x14ac:dyDescent="0.25">
      <c r="A28" s="66" t="str">
        <f>IF(Foglio1!A23=0,"",+Foglio1!A23)</f>
        <v>Davide BiraschiGenoa, 27, Di(CD),Cc(D)</v>
      </c>
      <c r="B28" s="43" t="str">
        <f>IF(Foglio1!B23=0,"",+Foglio1!B23)</f>
        <v/>
      </c>
      <c r="C28" s="43">
        <f>IF(Foglio1!C23=0,"",+Foglio1!C23)</f>
        <v>182</v>
      </c>
      <c r="D28" s="43">
        <f>IF(Foglio1!D23=0,"",+Foglio1!D23)</f>
        <v>73</v>
      </c>
      <c r="E28" s="43" t="str">
        <f>IF(Foglio1!E23=0,"",+Foglio1!E23)</f>
        <v>5(1)</v>
      </c>
      <c r="F28" s="43">
        <f>IF(Foglio1!F23=0,"",+Foglio1!F23)</f>
        <v>327</v>
      </c>
      <c r="G28" s="43" t="str">
        <f>IF(Foglio1!G23=0,"",+Foglio1!G23)</f>
        <v>-</v>
      </c>
      <c r="H28" s="43" t="str">
        <f>IF(Foglio1!H23=0,"",+Foglio1!H23)</f>
        <v>-</v>
      </c>
      <c r="I28" s="43">
        <f>IF(Foglio1!I23=0,"",+Foglio1!I23)</f>
        <v>2</v>
      </c>
      <c r="J28" s="43" t="str">
        <f>IF(Foglio1!J23=0,"",+Foglio1!J23)</f>
        <v>-</v>
      </c>
      <c r="K28" s="43" t="str">
        <f>IF(Foglio1!K23=0,"",+Foglio1!K23)</f>
        <v>-</v>
      </c>
      <c r="L28" s="43">
        <f>IF(Foglio1!L23=0,"",+Foglio1!L23)</f>
        <v>79</v>
      </c>
      <c r="M28" s="43">
        <f>IF(Foglio1!M23=0,"",+Foglio1!M23)</f>
        <v>1</v>
      </c>
      <c r="N28" s="43" t="str">
        <f>IF(Foglio1!N23=0,"",+Foglio1!N23)</f>
        <v>-</v>
      </c>
      <c r="O28" s="43" t="str">
        <f>IF(Foglio1!O23=0,"",+Foglio1!O23)</f>
        <v>6.46</v>
      </c>
      <c r="P28" s="1"/>
      <c r="Q28" s="44" t="str">
        <f t="shared" si="2"/>
        <v/>
      </c>
      <c r="R28" s="44" t="str">
        <f t="shared" si="5"/>
        <v/>
      </c>
      <c r="S28" s="44">
        <f t="shared" si="6"/>
        <v>163.5</v>
      </c>
      <c r="T28" s="44" t="str">
        <f t="shared" si="7"/>
        <v/>
      </c>
      <c r="U28" s="45"/>
      <c r="V28" s="46" t="str">
        <f t="shared" si="8"/>
        <v/>
      </c>
      <c r="W28" s="46" t="str">
        <f t="shared" si="9"/>
        <v/>
      </c>
      <c r="X28" s="46" t="str">
        <f t="shared" si="10"/>
        <v/>
      </c>
      <c r="Y28" s="46" t="str">
        <f t="shared" si="11"/>
        <v/>
      </c>
      <c r="Z28" s="47" t="str">
        <f t="shared" si="12"/>
        <v/>
      </c>
      <c r="AA28" s="47" t="str">
        <f t="shared" si="13"/>
        <v/>
      </c>
      <c r="AB28" s="47" t="str">
        <f t="shared" si="14"/>
        <v/>
      </c>
      <c r="AC28" s="47" t="str">
        <f t="shared" si="15"/>
        <v/>
      </c>
      <c r="AD28" s="48" t="str">
        <f t="shared" si="4"/>
        <v/>
      </c>
      <c r="AE28" s="44" t="str">
        <f>IF(+Foglio1!V23="","",+Foglio1!V23)</f>
        <v>Davide Biraschi</v>
      </c>
      <c r="AF28" s="67" t="str">
        <f>IF(+Foglio1!X23="","",+Foglio1!X23)</f>
        <v>Genoa</v>
      </c>
      <c r="AG28" s="80"/>
      <c r="AH28" s="83" t="str">
        <f>+Foglio2!F33</f>
        <v xml:space="preserve"> Ekuban</v>
      </c>
      <c r="AI28" s="88" t="str">
        <f t="shared" si="16"/>
        <v>Ekuban</v>
      </c>
      <c r="AJ28" s="82"/>
    </row>
    <row r="29" spans="1:36" x14ac:dyDescent="0.25">
      <c r="A29" s="66" t="str">
        <f>IF(Foglio1!A24=0,"",+Foglio1!A24)</f>
        <v>Jacopo SalaSpezia, 29, Di(SD),Cc(CD)</v>
      </c>
      <c r="B29" s="43" t="str">
        <f>IF(Foglio1!B24=0,"",+Foglio1!B24)</f>
        <v/>
      </c>
      <c r="C29" s="43">
        <f>IF(Foglio1!C24=0,"",+Foglio1!C24)</f>
        <v>181</v>
      </c>
      <c r="D29" s="43">
        <f>IF(Foglio1!D24=0,"",+Foglio1!D24)</f>
        <v>75</v>
      </c>
      <c r="E29" s="43" t="str">
        <f>IF(Foglio1!E24=0,"",+Foglio1!E24)</f>
        <v>3(2)</v>
      </c>
      <c r="F29" s="43">
        <f>IF(Foglio1!F24=0,"",+Foglio1!F24)</f>
        <v>239</v>
      </c>
      <c r="G29" s="43" t="str">
        <f>IF(Foglio1!G24=0,"",+Foglio1!G24)</f>
        <v>-</v>
      </c>
      <c r="H29" s="43" t="str">
        <f>IF(Foglio1!H24=0,"",+Foglio1!H24)</f>
        <v>-</v>
      </c>
      <c r="I29" s="43">
        <f>IF(Foglio1!I24=0,"",+Foglio1!I24)</f>
        <v>1</v>
      </c>
      <c r="J29" s="43" t="str">
        <f>IF(Foglio1!J24=0,"",+Foglio1!J24)</f>
        <v>-</v>
      </c>
      <c r="K29" s="43" t="str">
        <f>IF(Foglio1!K24=0,"",+Foglio1!K24)</f>
        <v>0.2</v>
      </c>
      <c r="L29" s="43" t="str">
        <f>IF(Foglio1!L24=0,"",+Foglio1!L24)</f>
        <v>92.5</v>
      </c>
      <c r="M29" s="43" t="str">
        <f>IF(Foglio1!M24=0,"",+Foglio1!M24)</f>
        <v>0.2</v>
      </c>
      <c r="N29" s="43" t="str">
        <f>IF(Foglio1!N24=0,"",+Foglio1!N24)</f>
        <v>-</v>
      </c>
      <c r="O29" s="43" t="str">
        <f>IF(Foglio1!O24=0,"",+Foglio1!O24)</f>
        <v>6.44</v>
      </c>
      <c r="P29" s="2"/>
      <c r="Q29" s="44" t="str">
        <f t="shared" si="2"/>
        <v/>
      </c>
      <c r="R29" s="44" t="str">
        <f t="shared" si="5"/>
        <v/>
      </c>
      <c r="S29" s="44">
        <f t="shared" si="6"/>
        <v>239</v>
      </c>
      <c r="T29" s="44" t="str">
        <f t="shared" si="7"/>
        <v/>
      </c>
      <c r="U29" s="45"/>
      <c r="V29" s="46" t="str">
        <f t="shared" si="8"/>
        <v/>
      </c>
      <c r="W29" s="46" t="str">
        <f t="shared" si="9"/>
        <v/>
      </c>
      <c r="X29" s="46" t="str">
        <f t="shared" si="10"/>
        <v/>
      </c>
      <c r="Y29" s="46" t="str">
        <f t="shared" si="11"/>
        <v/>
      </c>
      <c r="Z29" s="47" t="str">
        <f t="shared" si="12"/>
        <v/>
      </c>
      <c r="AA29" s="47" t="str">
        <f t="shared" si="13"/>
        <v/>
      </c>
      <c r="AB29" s="47" t="str">
        <f t="shared" si="14"/>
        <v/>
      </c>
      <c r="AC29" s="47" t="str">
        <f t="shared" si="15"/>
        <v/>
      </c>
      <c r="AD29" s="48" t="str">
        <f t="shared" si="4"/>
        <v/>
      </c>
      <c r="AE29" s="44" t="str">
        <f>IF(+Foglio1!V24="","",+Foglio1!V24)</f>
        <v>Jacopo Sala</v>
      </c>
      <c r="AF29" s="67" t="str">
        <f>IF(+Foglio1!X24="","",+Foglio1!X24)</f>
        <v>Spezia</v>
      </c>
      <c r="AG29" s="80"/>
      <c r="AH29" s="83" t="str">
        <f>+Foglio2!F34</f>
        <v xml:space="preserve"> Destro</v>
      </c>
      <c r="AI29" s="88" t="str">
        <f t="shared" si="16"/>
        <v>Destro</v>
      </c>
      <c r="AJ29" s="82"/>
    </row>
    <row r="30" spans="1:36" x14ac:dyDescent="0.25">
      <c r="A30" s="66" t="str">
        <f>IF(Foglio1!A25=0,"",+Foglio1!A25)</f>
        <v>Janis AntisteSpezia, 19, Forward</v>
      </c>
      <c r="B30" s="43" t="str">
        <f>IF(Foglio1!B25=0,"",+Foglio1!B25)</f>
        <v/>
      </c>
      <c r="C30" s="43">
        <f>IF(Foglio1!C25=0,"",+Foglio1!C25)</f>
        <v>180</v>
      </c>
      <c r="D30" s="43" t="str">
        <f>IF(Foglio1!D25=0,"",+Foglio1!D25)</f>
        <v/>
      </c>
      <c r="E30" s="43" t="str">
        <f>IF(Foglio1!E25=0,"",+Foglio1!E25)</f>
        <v>7(1)</v>
      </c>
      <c r="F30" s="43">
        <f>IF(Foglio1!F25=0,"",+Foglio1!F25)</f>
        <v>527</v>
      </c>
      <c r="G30" s="43">
        <f>IF(Foglio1!G25=0,"",+Foglio1!G25)</f>
        <v>1</v>
      </c>
      <c r="H30" s="43" t="str">
        <f>IF(Foglio1!H25=0,"",+Foglio1!H25)</f>
        <v>-</v>
      </c>
      <c r="I30" s="43" t="str">
        <f>IF(Foglio1!I25=0,"",+Foglio1!I25)</f>
        <v>-</v>
      </c>
      <c r="J30" s="43" t="str">
        <f>IF(Foglio1!J25=0,"",+Foglio1!J25)</f>
        <v>-</v>
      </c>
      <c r="K30" s="43" t="str">
        <f>IF(Foglio1!K25=0,"",+Foglio1!K25)</f>
        <v>1.1</v>
      </c>
      <c r="L30" s="43" t="str">
        <f>IF(Foglio1!L25=0,"",+Foglio1!L25)</f>
        <v>66.3</v>
      </c>
      <c r="M30" s="43" t="str">
        <f>IF(Foglio1!M25=0,"",+Foglio1!M25)</f>
        <v>0.8</v>
      </c>
      <c r="N30" s="43" t="str">
        <f>IF(Foglio1!N25=0,"",+Foglio1!N25)</f>
        <v>-</v>
      </c>
      <c r="O30" s="43" t="str">
        <f>IF(Foglio1!O25=0,"",+Foglio1!O25)</f>
        <v>6.43</v>
      </c>
      <c r="P30" s="1"/>
      <c r="Q30" s="44">
        <f t="shared" si="2"/>
        <v>527</v>
      </c>
      <c r="R30" s="44" t="str">
        <f t="shared" si="5"/>
        <v/>
      </c>
      <c r="S30" s="44" t="str">
        <f t="shared" si="6"/>
        <v/>
      </c>
      <c r="T30" s="44" t="str">
        <f t="shared" si="7"/>
        <v/>
      </c>
      <c r="U30" s="45" t="s">
        <v>6</v>
      </c>
      <c r="V30" s="46">
        <f t="shared" si="8"/>
        <v>5.8555555555555552</v>
      </c>
      <c r="W30" s="46" t="str">
        <f t="shared" si="9"/>
        <v/>
      </c>
      <c r="X30" s="46" t="str">
        <f t="shared" si="10"/>
        <v/>
      </c>
      <c r="Y30" s="46" t="str">
        <f t="shared" si="11"/>
        <v/>
      </c>
      <c r="Z30" s="47">
        <f t="shared" si="12"/>
        <v>5.8684376976597091E-2</v>
      </c>
      <c r="AA30" s="47" t="str">
        <f t="shared" si="13"/>
        <v/>
      </c>
      <c r="AB30" s="47" t="str">
        <f t="shared" si="14"/>
        <v/>
      </c>
      <c r="AC30" s="47" t="str">
        <f t="shared" si="15"/>
        <v/>
      </c>
      <c r="AD30" s="48" t="str">
        <f t="shared" si="4"/>
        <v/>
      </c>
      <c r="AE30" s="44" t="str">
        <f>IF(+Foglio1!V25="","",+Foglio1!V25)</f>
        <v>Janis Antiste</v>
      </c>
      <c r="AF30" s="67" t="str">
        <f>IF(+Foglio1!X25="","",+Foglio1!X25)</f>
        <v>Spezia</v>
      </c>
      <c r="AG30" s="80"/>
      <c r="AH30" s="83" t="str">
        <f>+Foglio2!F35</f>
        <v xml:space="preserve"> Fares</v>
      </c>
      <c r="AI30" s="88" t="str">
        <f t="shared" si="16"/>
        <v>Fares</v>
      </c>
      <c r="AJ30" s="82"/>
    </row>
    <row r="31" spans="1:36" ht="15.75" thickBot="1" x14ac:dyDescent="0.3">
      <c r="A31" s="66" t="str">
        <f>IF(Foglio1!A26=0,"",+Foglio1!A26)</f>
        <v>Giulio MaggioreSpezia, 23, Cc(C)</v>
      </c>
      <c r="B31" s="43" t="str">
        <f>IF(Foglio1!B26=0,"",+Foglio1!B26)</f>
        <v/>
      </c>
      <c r="C31" s="43">
        <f>IF(Foglio1!C26=0,"",+Foglio1!C26)</f>
        <v>184</v>
      </c>
      <c r="D31" s="43">
        <f>IF(Foglio1!D26=0,"",+Foglio1!D26)</f>
        <v>69</v>
      </c>
      <c r="E31" s="43">
        <f>IF(Foglio1!E26=0,"",+Foglio1!E26)</f>
        <v>8</v>
      </c>
      <c r="F31" s="43">
        <f>IF(Foglio1!F26=0,"",+Foglio1!F26)</f>
        <v>658</v>
      </c>
      <c r="G31" s="43" t="str">
        <f>IF(Foglio1!G26=0,"",+Foglio1!G26)</f>
        <v>-</v>
      </c>
      <c r="H31" s="43">
        <f>IF(Foglio1!H26=0,"",+Foglio1!H26)</f>
        <v>2</v>
      </c>
      <c r="I31" s="43" t="str">
        <f>IF(Foglio1!I26=0,"",+Foglio1!I26)</f>
        <v>-</v>
      </c>
      <c r="J31" s="43" t="str">
        <f>IF(Foglio1!J26=0,"",+Foglio1!J26)</f>
        <v>-</v>
      </c>
      <c r="K31" s="43">
        <f>IF(Foglio1!K26=0,"",+Foglio1!K26)</f>
        <v>2</v>
      </c>
      <c r="L31" s="43" t="str">
        <f>IF(Foglio1!L26=0,"",+Foglio1!L26)</f>
        <v>79.3</v>
      </c>
      <c r="M31" s="43" t="str">
        <f>IF(Foglio1!M26=0,"",+Foglio1!M26)</f>
        <v>0.6</v>
      </c>
      <c r="N31" s="43" t="str">
        <f>IF(Foglio1!N26=0,"",+Foglio1!N26)</f>
        <v>-</v>
      </c>
      <c r="O31" s="43" t="str">
        <f>IF(Foglio1!O26=0,"",+Foglio1!O26)</f>
        <v>6.42</v>
      </c>
      <c r="P31" s="2"/>
      <c r="Q31" s="44" t="str">
        <f t="shared" si="2"/>
        <v/>
      </c>
      <c r="R31" s="44" t="str">
        <f t="shared" si="5"/>
        <v/>
      </c>
      <c r="S31" s="44" t="str">
        <f t="shared" si="6"/>
        <v/>
      </c>
      <c r="T31" s="44" t="str">
        <f t="shared" si="7"/>
        <v/>
      </c>
      <c r="U31" s="45" t="s">
        <v>6</v>
      </c>
      <c r="V31" s="46" t="str">
        <f t="shared" si="8"/>
        <v/>
      </c>
      <c r="W31" s="46" t="str">
        <f t="shared" si="9"/>
        <v/>
      </c>
      <c r="X31" s="46" t="str">
        <f t="shared" si="10"/>
        <v/>
      </c>
      <c r="Y31" s="46" t="str">
        <f t="shared" si="11"/>
        <v/>
      </c>
      <c r="Z31" s="47" t="str">
        <f t="shared" si="12"/>
        <v/>
      </c>
      <c r="AA31" s="47" t="str">
        <f t="shared" si="13"/>
        <v/>
      </c>
      <c r="AB31" s="47" t="str">
        <f t="shared" si="14"/>
        <v/>
      </c>
      <c r="AC31" s="47" t="str">
        <f t="shared" si="15"/>
        <v/>
      </c>
      <c r="AD31" s="48" t="str">
        <f t="shared" si="4"/>
        <v/>
      </c>
      <c r="AE31" s="44" t="str">
        <f>IF(+Foglio1!V26="","",+Foglio1!V26)</f>
        <v>Giulio Maggiore</v>
      </c>
      <c r="AF31" s="67" t="str">
        <f>IF(+Foglio1!X26="","",+Foglio1!X26)</f>
        <v>Spezia</v>
      </c>
      <c r="AG31" s="84"/>
      <c r="AH31" s="85"/>
      <c r="AI31" s="71"/>
      <c r="AJ31" s="86"/>
    </row>
    <row r="32" spans="1:36" ht="15.75" thickTop="1" x14ac:dyDescent="0.25">
      <c r="A32" s="66" t="str">
        <f>IF(Foglio1!A27=0,"",+Foglio1!A27)</f>
        <v>Salvatore SiriguGenoa, 34, POR</v>
      </c>
      <c r="B32" s="43" t="str">
        <f>IF(Foglio1!B27=0,"",+Foglio1!B27)</f>
        <v/>
      </c>
      <c r="C32" s="43">
        <f>IF(Foglio1!C27=0,"",+Foglio1!C27)</f>
        <v>192</v>
      </c>
      <c r="D32" s="43">
        <f>IF(Foglio1!D27=0,"",+Foglio1!D27)</f>
        <v>80</v>
      </c>
      <c r="E32" s="43">
        <f>IF(Foglio1!E27=0,"",+Foglio1!E27)</f>
        <v>9</v>
      </c>
      <c r="F32" s="43">
        <f>IF(Foglio1!F27=0,"",+Foglio1!F27)</f>
        <v>810</v>
      </c>
      <c r="G32" s="43" t="str">
        <f>IF(Foglio1!G27=0,"",+Foglio1!G27)</f>
        <v>-</v>
      </c>
      <c r="H32" s="43" t="str">
        <f>IF(Foglio1!H27=0,"",+Foglio1!H27)</f>
        <v>-</v>
      </c>
      <c r="I32" s="43" t="str">
        <f>IF(Foglio1!I27=0,"",+Foglio1!I27)</f>
        <v>-</v>
      </c>
      <c r="J32" s="43" t="str">
        <f>IF(Foglio1!J27=0,"",+Foglio1!J27)</f>
        <v>-</v>
      </c>
      <c r="K32" s="43" t="str">
        <f>IF(Foglio1!K27=0,"",+Foglio1!K27)</f>
        <v>-</v>
      </c>
      <c r="L32" s="43" t="str">
        <f>IF(Foglio1!L27=0,"",+Foglio1!L27)</f>
        <v>67.3</v>
      </c>
      <c r="M32" s="43" t="str">
        <f>IF(Foglio1!M27=0,"",+Foglio1!M27)</f>
        <v>0.1</v>
      </c>
      <c r="N32" s="43" t="str">
        <f>IF(Foglio1!N27=0,"",+Foglio1!N27)</f>
        <v>-</v>
      </c>
      <c r="O32" s="43" t="str">
        <f>IF(Foglio1!O27=0,"",+Foglio1!O27)</f>
        <v>6.36</v>
      </c>
      <c r="P32" s="1"/>
      <c r="Q32" s="44" t="str">
        <f t="shared" si="2"/>
        <v/>
      </c>
      <c r="R32" s="44" t="str">
        <f t="shared" si="5"/>
        <v/>
      </c>
      <c r="S32" s="44" t="str">
        <f t="shared" si="6"/>
        <v/>
      </c>
      <c r="T32" s="44" t="str">
        <f t="shared" si="7"/>
        <v/>
      </c>
      <c r="U32" s="45" t="s">
        <v>6</v>
      </c>
      <c r="V32" s="46" t="str">
        <f t="shared" si="8"/>
        <v/>
      </c>
      <c r="W32" s="46" t="str">
        <f t="shared" si="9"/>
        <v/>
      </c>
      <c r="X32" s="46" t="str">
        <f t="shared" si="10"/>
        <v/>
      </c>
      <c r="Y32" s="46" t="str">
        <f t="shared" si="11"/>
        <v/>
      </c>
      <c r="Z32" s="47" t="str">
        <f t="shared" si="12"/>
        <v/>
      </c>
      <c r="AA32" s="47" t="str">
        <f t="shared" si="13"/>
        <v/>
      </c>
      <c r="AB32" s="47" t="str">
        <f t="shared" si="14"/>
        <v/>
      </c>
      <c r="AC32" s="47" t="str">
        <f t="shared" si="15"/>
        <v/>
      </c>
      <c r="AD32" s="48" t="str">
        <f t="shared" si="4"/>
        <v/>
      </c>
      <c r="AE32" s="44" t="str">
        <f>IF(+Foglio1!V27="","",+Foglio1!V27)</f>
        <v>Salvatore Sirigu</v>
      </c>
      <c r="AF32" s="67" t="str">
        <f>IF(+Foglio1!X27="","",+Foglio1!X27)</f>
        <v>Genoa</v>
      </c>
      <c r="AH32" s="30"/>
    </row>
    <row r="33" spans="1:34" x14ac:dyDescent="0.25">
      <c r="A33" s="66" t="str">
        <f>IF(Foglio1!A28=0,"",+Foglio1!A28)</f>
        <v>Abdoulaye TouréGenoa, 27, MC</v>
      </c>
      <c r="B33" s="43" t="str">
        <f>IF(Foglio1!B28=0,"",+Foglio1!B28)</f>
        <v/>
      </c>
      <c r="C33" s="43">
        <f>IF(Foglio1!C28=0,"",+Foglio1!C28)</f>
        <v>188</v>
      </c>
      <c r="D33" s="43">
        <f>IF(Foglio1!D28=0,"",+Foglio1!D28)</f>
        <v>84</v>
      </c>
      <c r="E33" s="43">
        <f>IF(Foglio1!E28=0,"",+Foglio1!E28)</f>
        <v>5</v>
      </c>
      <c r="F33" s="43">
        <f>IF(Foglio1!F28=0,"",+Foglio1!F28)</f>
        <v>349</v>
      </c>
      <c r="G33" s="43" t="str">
        <f>IF(Foglio1!G28=0,"",+Foglio1!G28)</f>
        <v>-</v>
      </c>
      <c r="H33" s="43" t="str">
        <f>IF(Foglio1!H28=0,"",+Foglio1!H28)</f>
        <v>-</v>
      </c>
      <c r="I33" s="43">
        <f>IF(Foglio1!I28=0,"",+Foglio1!I28)</f>
        <v>1</v>
      </c>
      <c r="J33" s="43" t="str">
        <f>IF(Foglio1!J28=0,"",+Foglio1!J28)</f>
        <v>-</v>
      </c>
      <c r="K33" s="43" t="str">
        <f>IF(Foglio1!K28=0,"",+Foglio1!K28)</f>
        <v>0.6</v>
      </c>
      <c r="L33" s="43" t="str">
        <f>IF(Foglio1!L28=0,"",+Foglio1!L28)</f>
        <v>81.5</v>
      </c>
      <c r="M33" s="43">
        <f>IF(Foglio1!M28=0,"",+Foglio1!M28)</f>
        <v>1</v>
      </c>
      <c r="N33" s="43" t="str">
        <f>IF(Foglio1!N28=0,"",+Foglio1!N28)</f>
        <v>-</v>
      </c>
      <c r="O33" s="43" t="str">
        <f>IF(Foglio1!O28=0,"",+Foglio1!O28)</f>
        <v>6.35</v>
      </c>
      <c r="P33" s="2"/>
      <c r="Q33" s="44" t="str">
        <f t="shared" si="2"/>
        <v/>
      </c>
      <c r="R33" s="44" t="str">
        <f t="shared" si="5"/>
        <v/>
      </c>
      <c r="S33" s="44">
        <f t="shared" si="6"/>
        <v>349</v>
      </c>
      <c r="T33" s="44" t="str">
        <f t="shared" si="7"/>
        <v/>
      </c>
      <c r="U33" s="45" t="s">
        <v>6</v>
      </c>
      <c r="V33" s="46" t="str">
        <f t="shared" si="8"/>
        <v/>
      </c>
      <c r="W33" s="46" t="str">
        <f t="shared" si="9"/>
        <v/>
      </c>
      <c r="X33" s="46">
        <f t="shared" si="10"/>
        <v>3.8777777777777778</v>
      </c>
      <c r="Y33" s="46" t="str">
        <f t="shared" si="11"/>
        <v/>
      </c>
      <c r="Z33" s="47" t="str">
        <f t="shared" si="12"/>
        <v/>
      </c>
      <c r="AA33" s="47" t="str">
        <f t="shared" si="13"/>
        <v/>
      </c>
      <c r="AB33" s="47">
        <f t="shared" si="14"/>
        <v>0.11604584527220629</v>
      </c>
      <c r="AC33" s="47" t="str">
        <f t="shared" si="15"/>
        <v/>
      </c>
      <c r="AD33" s="48" t="str">
        <f t="shared" si="4"/>
        <v/>
      </c>
      <c r="AE33" s="44" t="str">
        <f>IF(+Foglio1!V28="","",+Foglio1!V28)</f>
        <v>Abdoulaye Touré</v>
      </c>
      <c r="AF33" s="67" t="str">
        <f>IF(+Foglio1!X28="","",+Foglio1!X28)</f>
        <v>Genoa</v>
      </c>
      <c r="AH33" s="30"/>
    </row>
    <row r="34" spans="1:34" x14ac:dyDescent="0.25">
      <c r="A34" s="66" t="str">
        <f>IF(Foglio1!A29=0,"",+Foglio1!A29)</f>
        <v>Kelvin AmianSpezia, 23, Di(CSD)</v>
      </c>
      <c r="B34" s="43" t="str">
        <f>IF(Foglio1!B29=0,"",+Foglio1!B29)</f>
        <v/>
      </c>
      <c r="C34" s="43">
        <f>IF(Foglio1!C29=0,"",+Foglio1!C29)</f>
        <v>180</v>
      </c>
      <c r="D34" s="43">
        <f>IF(Foglio1!D29=0,"",+Foglio1!D29)</f>
        <v>78</v>
      </c>
      <c r="E34" s="43">
        <f>IF(Foglio1!E29=0,"",+Foglio1!E29)</f>
        <v>6</v>
      </c>
      <c r="F34" s="43">
        <f>IF(Foglio1!F29=0,"",+Foglio1!F29)</f>
        <v>460</v>
      </c>
      <c r="G34" s="43" t="str">
        <f>IF(Foglio1!G29=0,"",+Foglio1!G29)</f>
        <v>-</v>
      </c>
      <c r="H34" s="43">
        <f>IF(Foglio1!H29=0,"",+Foglio1!H29)</f>
        <v>1</v>
      </c>
      <c r="I34" s="43" t="str">
        <f>IF(Foglio1!I29=0,"",+Foglio1!I29)</f>
        <v>-</v>
      </c>
      <c r="J34" s="43">
        <f>IF(Foglio1!J29=0,"",+Foglio1!J29)</f>
        <v>1</v>
      </c>
      <c r="K34" s="43" t="str">
        <f>IF(Foglio1!K29=0,"",+Foglio1!K29)</f>
        <v>0.3</v>
      </c>
      <c r="L34" s="43" t="str">
        <f>IF(Foglio1!L29=0,"",+Foglio1!L29)</f>
        <v>81.2</v>
      </c>
      <c r="M34" s="43" t="str">
        <f>IF(Foglio1!M29=0,"",+Foglio1!M29)</f>
        <v>1.2</v>
      </c>
      <c r="N34" s="43" t="str">
        <f>IF(Foglio1!N29=0,"",+Foglio1!N29)</f>
        <v>-</v>
      </c>
      <c r="O34" s="43" t="str">
        <f>IF(Foglio1!O29=0,"",+Foglio1!O29)</f>
        <v>6.35</v>
      </c>
      <c r="P34" s="1"/>
      <c r="Q34" s="44" t="str">
        <f t="shared" si="2"/>
        <v/>
      </c>
      <c r="R34" s="44" t="str">
        <f t="shared" si="5"/>
        <v/>
      </c>
      <c r="S34" s="44" t="str">
        <f t="shared" si="6"/>
        <v/>
      </c>
      <c r="T34" s="44">
        <f t="shared" si="7"/>
        <v>460</v>
      </c>
      <c r="U34" s="45"/>
      <c r="V34" s="46" t="str">
        <f t="shared" si="8"/>
        <v/>
      </c>
      <c r="W34" s="46" t="str">
        <f t="shared" si="9"/>
        <v/>
      </c>
      <c r="X34" s="46" t="str">
        <f t="shared" si="10"/>
        <v/>
      </c>
      <c r="Y34" s="46" t="str">
        <f t="shared" si="11"/>
        <v/>
      </c>
      <c r="Z34" s="47" t="str">
        <f t="shared" si="12"/>
        <v/>
      </c>
      <c r="AA34" s="47" t="str">
        <f t="shared" si="13"/>
        <v/>
      </c>
      <c r="AB34" s="47" t="str">
        <f t="shared" si="14"/>
        <v/>
      </c>
      <c r="AC34" s="47" t="str">
        <f t="shared" si="15"/>
        <v/>
      </c>
      <c r="AD34" s="48" t="str">
        <f t="shared" si="4"/>
        <v/>
      </c>
      <c r="AE34" s="44" t="str">
        <f>IF(+Foglio1!V29="","",+Foglio1!V29)</f>
        <v>Kelvin Amian</v>
      </c>
      <c r="AF34" s="67" t="str">
        <f>IF(+Foglio1!X29="","",+Foglio1!X29)</f>
        <v>Spezia</v>
      </c>
    </row>
    <row r="35" spans="1:34" x14ac:dyDescent="0.25">
      <c r="A35" s="66" t="str">
        <f>IF(Foglio1!A30=0,"",+Foglio1!A30)</f>
        <v>Andrea MasielloGenoa, 35, Di(CD)</v>
      </c>
      <c r="B35" s="43" t="str">
        <f>IF(Foglio1!B30=0,"",+Foglio1!B30)</f>
        <v/>
      </c>
      <c r="C35" s="43">
        <f>IF(Foglio1!C30=0,"",+Foglio1!C30)</f>
        <v>185</v>
      </c>
      <c r="D35" s="43">
        <f>IF(Foglio1!D30=0,"",+Foglio1!D30)</f>
        <v>75</v>
      </c>
      <c r="E35" s="43" t="str">
        <f>IF(Foglio1!E30=0,"",+Foglio1!E30)</f>
        <v>0(1)</v>
      </c>
      <c r="F35" s="43">
        <f>IF(Foglio1!F30=0,"",+Foglio1!F30)</f>
        <v>23</v>
      </c>
      <c r="G35" s="43" t="str">
        <f>IF(Foglio1!G30=0,"",+Foglio1!G30)</f>
        <v>-</v>
      </c>
      <c r="H35" s="43" t="str">
        <f>IF(Foglio1!H30=0,"",+Foglio1!H30)</f>
        <v>-</v>
      </c>
      <c r="I35" s="43" t="str">
        <f>IF(Foglio1!I30=0,"",+Foglio1!I30)</f>
        <v>-</v>
      </c>
      <c r="J35" s="43" t="str">
        <f>IF(Foglio1!J30=0,"",+Foglio1!J30)</f>
        <v>-</v>
      </c>
      <c r="K35" s="43" t="str">
        <f>IF(Foglio1!K30=0,"",+Foglio1!K30)</f>
        <v>-</v>
      </c>
      <c r="L35" s="43" t="str">
        <f>IF(Foglio1!L30=0,"",+Foglio1!L30)</f>
        <v>92.9</v>
      </c>
      <c r="M35" s="43" t="str">
        <f>IF(Foglio1!M30=0,"",+Foglio1!M30)</f>
        <v>-</v>
      </c>
      <c r="N35" s="43" t="str">
        <f>IF(Foglio1!N30=0,"",+Foglio1!N30)</f>
        <v>-</v>
      </c>
      <c r="O35" s="43" t="str">
        <f>IF(Foglio1!O30=0,"",+Foglio1!O30)</f>
        <v>6.35</v>
      </c>
      <c r="P35" s="2"/>
      <c r="Q35" s="44" t="str">
        <f t="shared" si="2"/>
        <v/>
      </c>
      <c r="R35" s="44" t="str">
        <f t="shared" si="5"/>
        <v/>
      </c>
      <c r="S35" s="44" t="str">
        <f t="shared" si="6"/>
        <v/>
      </c>
      <c r="T35" s="44" t="str">
        <f t="shared" si="7"/>
        <v/>
      </c>
      <c r="U35" s="45"/>
      <c r="V35" s="46" t="str">
        <f t="shared" si="8"/>
        <v/>
      </c>
      <c r="W35" s="46" t="str">
        <f t="shared" si="9"/>
        <v/>
      </c>
      <c r="X35" s="46" t="str">
        <f t="shared" si="10"/>
        <v/>
      </c>
      <c r="Y35" s="46" t="str">
        <f t="shared" si="11"/>
        <v/>
      </c>
      <c r="Z35" s="47" t="str">
        <f t="shared" si="12"/>
        <v/>
      </c>
      <c r="AA35" s="47" t="str">
        <f t="shared" si="13"/>
        <v/>
      </c>
      <c r="AB35" s="47" t="str">
        <f t="shared" si="14"/>
        <v/>
      </c>
      <c r="AC35" s="47" t="str">
        <f t="shared" si="15"/>
        <v/>
      </c>
      <c r="AD35" s="48" t="str">
        <f t="shared" si="4"/>
        <v/>
      </c>
      <c r="AE35" s="44" t="str">
        <f>IF(+Foglio1!V30="","",+Foglio1!V30)</f>
        <v>Andrea Masiello</v>
      </c>
      <c r="AF35" s="67" t="str">
        <f>IF(+Foglio1!X30="","",+Foglio1!X30)</f>
        <v>Genoa</v>
      </c>
    </row>
    <row r="36" spans="1:34" x14ac:dyDescent="0.25">
      <c r="A36" s="66" t="str">
        <f>IF(Foglio1!A31=0,"",+Foglio1!A31)</f>
        <v>Paolo GhiglioneGenoa, 24, Di(D),Cc(D)</v>
      </c>
      <c r="B36" s="43" t="str">
        <f>IF(Foglio1!B31=0,"",+Foglio1!B31)</f>
        <v/>
      </c>
      <c r="C36" s="43">
        <f>IF(Foglio1!C31=0,"",+Foglio1!C31)</f>
        <v>187</v>
      </c>
      <c r="D36" s="43">
        <f>IF(Foglio1!D31=0,"",+Foglio1!D31)</f>
        <v>80</v>
      </c>
      <c r="E36" s="43" t="str">
        <f>IF(Foglio1!E31=0,"",+Foglio1!E31)</f>
        <v>2(3)</v>
      </c>
      <c r="F36" s="43">
        <f>IF(Foglio1!F31=0,"",+Foglio1!F31)</f>
        <v>192</v>
      </c>
      <c r="G36" s="43" t="str">
        <f>IF(Foglio1!G31=0,"",+Foglio1!G31)</f>
        <v>-</v>
      </c>
      <c r="H36" s="43">
        <f>IF(Foglio1!H31=0,"",+Foglio1!H31)</f>
        <v>1</v>
      </c>
      <c r="I36" s="43" t="str">
        <f>IF(Foglio1!I31=0,"",+Foglio1!I31)</f>
        <v>-</v>
      </c>
      <c r="J36" s="43" t="str">
        <f>IF(Foglio1!J31=0,"",+Foglio1!J31)</f>
        <v>-</v>
      </c>
      <c r="K36" s="43">
        <f>IF(Foglio1!K31=0,"",+Foglio1!K31)</f>
        <v>1</v>
      </c>
      <c r="L36" s="43" t="str">
        <f>IF(Foglio1!L31=0,"",+Foglio1!L31)</f>
        <v>56.3</v>
      </c>
      <c r="M36" s="43" t="str">
        <f>IF(Foglio1!M31=0,"",+Foglio1!M31)</f>
        <v>0.8</v>
      </c>
      <c r="N36" s="43" t="str">
        <f>IF(Foglio1!N31=0,"",+Foglio1!N31)</f>
        <v>-</v>
      </c>
      <c r="O36" s="43" t="str">
        <f>IF(Foglio1!O31=0,"",+Foglio1!O31)</f>
        <v>6.33</v>
      </c>
      <c r="P36" s="1"/>
      <c r="Q36" s="44" t="str">
        <f t="shared" si="2"/>
        <v/>
      </c>
      <c r="R36" s="44" t="str">
        <f t="shared" si="5"/>
        <v/>
      </c>
      <c r="S36" s="44" t="str">
        <f t="shared" si="6"/>
        <v/>
      </c>
      <c r="T36" s="44" t="str">
        <f t="shared" si="7"/>
        <v/>
      </c>
      <c r="U36" s="45" t="s">
        <v>6</v>
      </c>
      <c r="V36" s="46" t="str">
        <f t="shared" si="8"/>
        <v/>
      </c>
      <c r="W36" s="46" t="str">
        <f t="shared" si="9"/>
        <v/>
      </c>
      <c r="X36" s="46" t="str">
        <f t="shared" si="10"/>
        <v/>
      </c>
      <c r="Y36" s="46" t="str">
        <f t="shared" si="11"/>
        <v/>
      </c>
      <c r="Z36" s="47" t="str">
        <f t="shared" si="12"/>
        <v/>
      </c>
      <c r="AA36" s="47" t="str">
        <f t="shared" si="13"/>
        <v/>
      </c>
      <c r="AB36" s="47" t="str">
        <f t="shared" si="14"/>
        <v/>
      </c>
      <c r="AC36" s="47" t="str">
        <f t="shared" si="15"/>
        <v/>
      </c>
      <c r="AD36" s="48" t="str">
        <f t="shared" si="4"/>
        <v/>
      </c>
      <c r="AE36" s="44" t="str">
        <f>IF(+Foglio1!V31="","",+Foglio1!V31)</f>
        <v>Paolo Ghiglione</v>
      </c>
      <c r="AF36" s="67" t="str">
        <f>IF(+Foglio1!X31="","",+Foglio1!X31)</f>
        <v>Genoa</v>
      </c>
    </row>
    <row r="37" spans="1:34" x14ac:dyDescent="0.25">
      <c r="A37" s="66" t="str">
        <f>IF(Foglio1!A32=0,"",+Foglio1!A32)</f>
        <v>Nikola MaksimovicGenoa, 29, Di(CD),Cc(D)</v>
      </c>
      <c r="B37" s="43" t="str">
        <f>IF(Foglio1!B32=0,"",+Foglio1!B32)</f>
        <v/>
      </c>
      <c r="C37" s="43">
        <f>IF(Foglio1!C32=0,"",+Foglio1!C32)</f>
        <v>193</v>
      </c>
      <c r="D37" s="43">
        <f>IF(Foglio1!D32=0,"",+Foglio1!D32)</f>
        <v>82</v>
      </c>
      <c r="E37" s="43">
        <f>IF(Foglio1!E32=0,"",+Foglio1!E32)</f>
        <v>5</v>
      </c>
      <c r="F37" s="43">
        <f>IF(Foglio1!F32=0,"",+Foglio1!F32)</f>
        <v>414</v>
      </c>
      <c r="G37" s="43" t="str">
        <f>IF(Foglio1!G32=0,"",+Foglio1!G32)</f>
        <v>-</v>
      </c>
      <c r="H37" s="43" t="str">
        <f>IF(Foglio1!H32=0,"",+Foglio1!H32)</f>
        <v>-</v>
      </c>
      <c r="I37" s="43">
        <f>IF(Foglio1!I32=0,"",+Foglio1!I32)</f>
        <v>2</v>
      </c>
      <c r="J37" s="43" t="str">
        <f>IF(Foglio1!J32=0,"",+Foglio1!J32)</f>
        <v>-</v>
      </c>
      <c r="K37" s="43" t="str">
        <f>IF(Foglio1!K32=0,"",+Foglio1!K32)</f>
        <v>0.2</v>
      </c>
      <c r="L37" s="43" t="str">
        <f>IF(Foglio1!L32=0,"",+Foglio1!L32)</f>
        <v>88.7</v>
      </c>
      <c r="M37" s="43" t="str">
        <f>IF(Foglio1!M32=0,"",+Foglio1!M32)</f>
        <v>1.4</v>
      </c>
      <c r="N37" s="43" t="str">
        <f>IF(Foglio1!N32=0,"",+Foglio1!N32)</f>
        <v>-</v>
      </c>
      <c r="O37" s="43" t="str">
        <f>IF(Foglio1!O32=0,"",+Foglio1!O32)</f>
        <v>6.33</v>
      </c>
      <c r="P37" s="2"/>
      <c r="Q37" s="44" t="str">
        <f t="shared" si="2"/>
        <v/>
      </c>
      <c r="R37" s="44" t="str">
        <f t="shared" si="5"/>
        <v/>
      </c>
      <c r="S37" s="44">
        <f t="shared" si="6"/>
        <v>207</v>
      </c>
      <c r="T37" s="44" t="str">
        <f t="shared" si="7"/>
        <v/>
      </c>
      <c r="U37" s="45"/>
      <c r="V37" s="46" t="str">
        <f t="shared" si="8"/>
        <v/>
      </c>
      <c r="W37" s="46" t="str">
        <f t="shared" si="9"/>
        <v/>
      </c>
      <c r="X37" s="46" t="str">
        <f t="shared" si="10"/>
        <v/>
      </c>
      <c r="Y37" s="46" t="str">
        <f t="shared" si="11"/>
        <v/>
      </c>
      <c r="Z37" s="47" t="str">
        <f t="shared" si="12"/>
        <v/>
      </c>
      <c r="AA37" s="47" t="str">
        <f t="shared" si="13"/>
        <v/>
      </c>
      <c r="AB37" s="47" t="str">
        <f t="shared" si="14"/>
        <v/>
      </c>
      <c r="AC37" s="47" t="str">
        <f t="shared" si="15"/>
        <v/>
      </c>
      <c r="AD37" s="48" t="str">
        <f t="shared" si="4"/>
        <v/>
      </c>
      <c r="AE37" s="44" t="str">
        <f>IF(+Foglio1!V32="","",+Foglio1!V32)</f>
        <v>Nikola Maksimovic</v>
      </c>
      <c r="AF37" s="67" t="str">
        <f>IF(+Foglio1!X32="","",+Foglio1!X32)</f>
        <v>Genoa</v>
      </c>
    </row>
    <row r="38" spans="1:34" x14ac:dyDescent="0.25">
      <c r="A38" s="66" t="str">
        <f>IF(Foglio1!A33=0,"",+Foglio1!A33)</f>
        <v>Dimitrios NikolaouSpezia, 23, Di(C)</v>
      </c>
      <c r="B38" s="43" t="str">
        <f>IF(Foglio1!B33=0,"",+Foglio1!B33)</f>
        <v/>
      </c>
      <c r="C38" s="43">
        <f>IF(Foglio1!C33=0,"",+Foglio1!C33)</f>
        <v>188</v>
      </c>
      <c r="D38" s="43">
        <f>IF(Foglio1!D33=0,"",+Foglio1!D33)</f>
        <v>82</v>
      </c>
      <c r="E38" s="43">
        <f>IF(Foglio1!E33=0,"",+Foglio1!E33)</f>
        <v>9</v>
      </c>
      <c r="F38" s="43">
        <f>IF(Foglio1!F33=0,"",+Foglio1!F33)</f>
        <v>810</v>
      </c>
      <c r="G38" s="43" t="str">
        <f>IF(Foglio1!G33=0,"",+Foglio1!G33)</f>
        <v>-</v>
      </c>
      <c r="H38" s="43" t="str">
        <f>IF(Foglio1!H33=0,"",+Foglio1!H33)</f>
        <v>-</v>
      </c>
      <c r="I38" s="43">
        <f>IF(Foglio1!I33=0,"",+Foglio1!I33)</f>
        <v>4</v>
      </c>
      <c r="J38" s="43" t="str">
        <f>IF(Foglio1!J33=0,"",+Foglio1!J33)</f>
        <v>-</v>
      </c>
      <c r="K38" s="43" t="str">
        <f>IF(Foglio1!K33=0,"",+Foglio1!K33)</f>
        <v>0.2</v>
      </c>
      <c r="L38" s="43" t="str">
        <f>IF(Foglio1!L33=0,"",+Foglio1!L33)</f>
        <v>88.3</v>
      </c>
      <c r="M38" s="43" t="str">
        <f>IF(Foglio1!M33=0,"",+Foglio1!M33)</f>
        <v>1.1</v>
      </c>
      <c r="N38" s="43" t="str">
        <f>IF(Foglio1!N33=0,"",+Foglio1!N33)</f>
        <v>-</v>
      </c>
      <c r="O38" s="43" t="str">
        <f>IF(Foglio1!O33=0,"",+Foglio1!O33)</f>
        <v>6.32</v>
      </c>
      <c r="P38" s="1"/>
      <c r="Q38" s="44" t="str">
        <f t="shared" si="2"/>
        <v/>
      </c>
      <c r="R38" s="44" t="str">
        <f t="shared" si="5"/>
        <v/>
      </c>
      <c r="S38" s="44">
        <f t="shared" si="6"/>
        <v>202.5</v>
      </c>
      <c r="T38" s="44" t="str">
        <f t="shared" si="7"/>
        <v/>
      </c>
      <c r="U38" s="45" t="s">
        <v>6</v>
      </c>
      <c r="V38" s="46" t="str">
        <f t="shared" si="8"/>
        <v/>
      </c>
      <c r="W38" s="46" t="str">
        <f t="shared" si="9"/>
        <v/>
      </c>
      <c r="X38" s="46">
        <f t="shared" si="10"/>
        <v>2.25</v>
      </c>
      <c r="Y38" s="46" t="str">
        <f t="shared" si="11"/>
        <v/>
      </c>
      <c r="Z38" s="47" t="str">
        <f t="shared" si="12"/>
        <v/>
      </c>
      <c r="AA38" s="47" t="str">
        <f t="shared" si="13"/>
        <v/>
      </c>
      <c r="AB38" s="47">
        <f t="shared" si="14"/>
        <v>0.2</v>
      </c>
      <c r="AC38" s="47" t="str">
        <f t="shared" si="15"/>
        <v/>
      </c>
      <c r="AD38" s="48" t="str">
        <f t="shared" si="4"/>
        <v>Dimitrios Nikolaou</v>
      </c>
      <c r="AE38" s="44" t="str">
        <f>IF(+Foglio1!V33="","",+Foglio1!V33)</f>
        <v>Dimitrios Nikolaou</v>
      </c>
      <c r="AF38" s="67" t="str">
        <f>IF(+Foglio1!X33="","",+Foglio1!X33)</f>
        <v>Spezia</v>
      </c>
    </row>
    <row r="39" spans="1:34" x14ac:dyDescent="0.25">
      <c r="A39" s="66" t="str">
        <f>IF(Foglio1!A34=0,"",+Foglio1!A34)</f>
        <v>Suf PodgoreanuSpezia, 19, Forward</v>
      </c>
      <c r="B39" s="43" t="str">
        <f>IF(Foglio1!B34=0,"",+Foglio1!B34)</f>
        <v/>
      </c>
      <c r="C39" s="43">
        <f>IF(Foglio1!C34=0,"",+Foglio1!C34)</f>
        <v>193</v>
      </c>
      <c r="D39" s="43" t="str">
        <f>IF(Foglio1!D34=0,"",+Foglio1!D34)</f>
        <v/>
      </c>
      <c r="E39" s="43" t="str">
        <f>IF(Foglio1!E34=0,"",+Foglio1!E34)</f>
        <v>1(3)</v>
      </c>
      <c r="F39" s="43">
        <f>IF(Foglio1!F34=0,"",+Foglio1!F34)</f>
        <v>100</v>
      </c>
      <c r="G39" s="43" t="str">
        <f>IF(Foglio1!G34=0,"",+Foglio1!G34)</f>
        <v>-</v>
      </c>
      <c r="H39" s="43">
        <f>IF(Foglio1!H34=0,"",+Foglio1!H34)</f>
        <v>1</v>
      </c>
      <c r="I39" s="43" t="str">
        <f>IF(Foglio1!I34=0,"",+Foglio1!I34)</f>
        <v>-</v>
      </c>
      <c r="J39" s="43" t="str">
        <f>IF(Foglio1!J34=0,"",+Foglio1!J34)</f>
        <v>-</v>
      </c>
      <c r="K39" s="43" t="str">
        <f>IF(Foglio1!K34=0,"",+Foglio1!K34)</f>
        <v>0.3</v>
      </c>
      <c r="L39" s="43" t="str">
        <f>IF(Foglio1!L34=0,"",+Foglio1!L34)</f>
        <v>81.1</v>
      </c>
      <c r="M39" s="43" t="str">
        <f>IF(Foglio1!M34=0,"",+Foglio1!M34)</f>
        <v>0.5</v>
      </c>
      <c r="N39" s="43" t="str">
        <f>IF(Foglio1!N34=0,"",+Foglio1!N34)</f>
        <v>-</v>
      </c>
      <c r="O39" s="43" t="str">
        <f>IF(Foglio1!O34=0,"",+Foglio1!O34)</f>
        <v>6.29</v>
      </c>
      <c r="P39" s="2"/>
      <c r="Q39" s="44" t="str">
        <f t="shared" si="2"/>
        <v/>
      </c>
      <c r="R39" s="44" t="str">
        <f t="shared" si="5"/>
        <v/>
      </c>
      <c r="S39" s="44" t="str">
        <f t="shared" si="6"/>
        <v/>
      </c>
      <c r="T39" s="44" t="str">
        <f t="shared" si="7"/>
        <v/>
      </c>
      <c r="U39" s="45"/>
      <c r="V39" s="46" t="str">
        <f t="shared" si="8"/>
        <v/>
      </c>
      <c r="W39" s="46" t="str">
        <f t="shared" si="9"/>
        <v/>
      </c>
      <c r="X39" s="46" t="str">
        <f t="shared" si="10"/>
        <v/>
      </c>
      <c r="Y39" s="46" t="str">
        <f t="shared" si="11"/>
        <v/>
      </c>
      <c r="Z39" s="47" t="str">
        <f t="shared" si="12"/>
        <v/>
      </c>
      <c r="AA39" s="47" t="str">
        <f t="shared" si="13"/>
        <v/>
      </c>
      <c r="AB39" s="47" t="str">
        <f t="shared" si="14"/>
        <v/>
      </c>
      <c r="AC39" s="47" t="str">
        <f t="shared" si="15"/>
        <v/>
      </c>
      <c r="AD39" s="48" t="str">
        <f t="shared" si="4"/>
        <v/>
      </c>
      <c r="AE39" s="44" t="str">
        <f>IF(+Foglio1!V34="","",+Foglio1!V34)</f>
        <v>Suf Podgoreanu</v>
      </c>
      <c r="AF39" s="67" t="str">
        <f>IF(+Foglio1!X34="","",+Foglio1!X34)</f>
        <v>Spezia</v>
      </c>
    </row>
    <row r="40" spans="1:34" x14ac:dyDescent="0.25">
      <c r="A40" s="66" t="str">
        <f>IF(Foglio1!A35=0,"",+Foglio1!A35)</f>
        <v>Ivan ProvedelSpezia, 27, POR</v>
      </c>
      <c r="B40" s="43" t="str">
        <f>IF(Foglio1!B35=0,"",+Foglio1!B35)</f>
        <v/>
      </c>
      <c r="C40" s="43">
        <f>IF(Foglio1!C35=0,"",+Foglio1!C35)</f>
        <v>192</v>
      </c>
      <c r="D40" s="43">
        <f>IF(Foglio1!D35=0,"",+Foglio1!D35)</f>
        <v>82</v>
      </c>
      <c r="E40" s="43">
        <f>IF(Foglio1!E35=0,"",+Foglio1!E35)</f>
        <v>2</v>
      </c>
      <c r="F40" s="43">
        <f>IF(Foglio1!F35=0,"",+Foglio1!F35)</f>
        <v>180</v>
      </c>
      <c r="G40" s="43" t="str">
        <f>IF(Foglio1!G35=0,"",+Foglio1!G35)</f>
        <v>-</v>
      </c>
      <c r="H40" s="43" t="str">
        <f>IF(Foglio1!H35=0,"",+Foglio1!H35)</f>
        <v>-</v>
      </c>
      <c r="I40" s="43" t="str">
        <f>IF(Foglio1!I35=0,"",+Foglio1!I35)</f>
        <v>-</v>
      </c>
      <c r="J40" s="43" t="str">
        <f>IF(Foglio1!J35=0,"",+Foglio1!J35)</f>
        <v>-</v>
      </c>
      <c r="K40" s="43" t="str">
        <f>IF(Foglio1!K35=0,"",+Foglio1!K35)</f>
        <v>-</v>
      </c>
      <c r="L40" s="43" t="str">
        <f>IF(Foglio1!L35=0,"",+Foglio1!L35)</f>
        <v>68.7</v>
      </c>
      <c r="M40" s="43" t="str">
        <f>IF(Foglio1!M35=0,"",+Foglio1!M35)</f>
        <v>-</v>
      </c>
      <c r="N40" s="43" t="str">
        <f>IF(Foglio1!N35=0,"",+Foglio1!N35)</f>
        <v>-</v>
      </c>
      <c r="O40" s="43" t="str">
        <f>IF(Foglio1!O35=0,"",+Foglio1!O35)</f>
        <v>6.27</v>
      </c>
      <c r="P40" s="1"/>
      <c r="Q40" s="44" t="str">
        <f t="shared" si="2"/>
        <v/>
      </c>
      <c r="R40" s="44" t="str">
        <f t="shared" si="5"/>
        <v/>
      </c>
      <c r="S40" s="44" t="str">
        <f t="shared" si="6"/>
        <v/>
      </c>
      <c r="T40" s="44" t="str">
        <f t="shared" si="7"/>
        <v/>
      </c>
      <c r="U40" s="45" t="s">
        <v>6</v>
      </c>
      <c r="V40" s="46" t="str">
        <f t="shared" si="8"/>
        <v/>
      </c>
      <c r="W40" s="46" t="str">
        <f t="shared" si="9"/>
        <v/>
      </c>
      <c r="X40" s="46" t="str">
        <f t="shared" si="10"/>
        <v/>
      </c>
      <c r="Y40" s="46" t="str">
        <f t="shared" si="11"/>
        <v/>
      </c>
      <c r="Z40" s="47" t="str">
        <f t="shared" si="12"/>
        <v/>
      </c>
      <c r="AA40" s="47" t="str">
        <f t="shared" si="13"/>
        <v/>
      </c>
      <c r="AB40" s="47" t="str">
        <f t="shared" si="14"/>
        <v/>
      </c>
      <c r="AC40" s="47" t="str">
        <f t="shared" si="15"/>
        <v/>
      </c>
      <c r="AD40" s="48" t="str">
        <f t="shared" si="4"/>
        <v/>
      </c>
      <c r="AE40" s="44" t="str">
        <f>IF(+Foglio1!V35="","",+Foglio1!V35)</f>
        <v>Ivan Provedel</v>
      </c>
      <c r="AF40" s="67" t="str">
        <f>IF(+Foglio1!X35="","",+Foglio1!X35)</f>
        <v>Spezia</v>
      </c>
    </row>
    <row r="41" spans="1:34" x14ac:dyDescent="0.25">
      <c r="A41" s="66" t="str">
        <f>IF(Foglio1!A36=0,"",+Foglio1!A36)</f>
        <v>Zinho VanheusdenGenoa, 22, Di(C)</v>
      </c>
      <c r="B41" s="43" t="str">
        <f>IF(Foglio1!B36=0,"",+Foglio1!B36)</f>
        <v/>
      </c>
      <c r="C41" s="43">
        <f>IF(Foglio1!C36=0,"",+Foglio1!C36)</f>
        <v>187</v>
      </c>
      <c r="D41" s="43">
        <f>IF(Foglio1!D36=0,"",+Foglio1!D36)</f>
        <v>80</v>
      </c>
      <c r="E41" s="43" t="str">
        <f>IF(Foglio1!E36=0,"",+Foglio1!E36)</f>
        <v>3(2)</v>
      </c>
      <c r="F41" s="43">
        <f>IF(Foglio1!F36=0,"",+Foglio1!F36)</f>
        <v>302</v>
      </c>
      <c r="G41" s="43" t="str">
        <f>IF(Foglio1!G36=0,"",+Foglio1!G36)</f>
        <v>-</v>
      </c>
      <c r="H41" s="43" t="str">
        <f>IF(Foglio1!H36=0,"",+Foglio1!H36)</f>
        <v>-</v>
      </c>
      <c r="I41" s="43">
        <f>IF(Foglio1!I36=0,"",+Foglio1!I36)</f>
        <v>2</v>
      </c>
      <c r="J41" s="43" t="str">
        <f>IF(Foglio1!J36=0,"",+Foglio1!J36)</f>
        <v>-</v>
      </c>
      <c r="K41" s="43" t="str">
        <f>IF(Foglio1!K36=0,"",+Foglio1!K36)</f>
        <v>0.6</v>
      </c>
      <c r="L41" s="43" t="str">
        <f>IF(Foglio1!L36=0,"",+Foglio1!L36)</f>
        <v>84.1</v>
      </c>
      <c r="M41" s="43">
        <f>IF(Foglio1!M36=0,"",+Foglio1!M36)</f>
        <v>1</v>
      </c>
      <c r="N41" s="43" t="str">
        <f>IF(Foglio1!N36=0,"",+Foglio1!N36)</f>
        <v>-</v>
      </c>
      <c r="O41" s="43" t="str">
        <f>IF(Foglio1!O36=0,"",+Foglio1!O36)</f>
        <v>6.24</v>
      </c>
      <c r="P41" s="2"/>
      <c r="Q41" s="44" t="str">
        <f t="shared" si="2"/>
        <v/>
      </c>
      <c r="R41" s="44" t="str">
        <f t="shared" si="5"/>
        <v/>
      </c>
      <c r="S41" s="44">
        <f t="shared" si="6"/>
        <v>151</v>
      </c>
      <c r="T41" s="44" t="str">
        <f t="shared" si="7"/>
        <v/>
      </c>
      <c r="U41" s="45"/>
      <c r="V41" s="46" t="str">
        <f t="shared" si="8"/>
        <v/>
      </c>
      <c r="W41" s="46" t="str">
        <f t="shared" si="9"/>
        <v/>
      </c>
      <c r="X41" s="46" t="str">
        <f t="shared" si="10"/>
        <v/>
      </c>
      <c r="Y41" s="46" t="str">
        <f t="shared" si="11"/>
        <v/>
      </c>
      <c r="Z41" s="47" t="str">
        <f t="shared" si="12"/>
        <v/>
      </c>
      <c r="AA41" s="47" t="str">
        <f t="shared" si="13"/>
        <v/>
      </c>
      <c r="AB41" s="47" t="str">
        <f t="shared" si="14"/>
        <v/>
      </c>
      <c r="AC41" s="47" t="str">
        <f t="shared" si="15"/>
        <v/>
      </c>
      <c r="AD41" s="48" t="str">
        <f t="shared" si="4"/>
        <v/>
      </c>
      <c r="AE41" s="44" t="str">
        <f>IF(+Foglio1!V36="","",+Foglio1!V36)</f>
        <v>Zinho Vanheusden</v>
      </c>
      <c r="AF41" s="67" t="str">
        <f>IF(+Foglio1!X36="","",+Foglio1!X36)</f>
        <v>Genoa</v>
      </c>
    </row>
    <row r="42" spans="1:34" x14ac:dyDescent="0.25">
      <c r="A42" s="66" t="str">
        <f>IF(Foglio1!A37=0,"",+Foglio1!A37)</f>
        <v>Jeroen ZoetSpezia, 30, POR</v>
      </c>
      <c r="B42" s="43" t="str">
        <f>IF(Foglio1!B37=0,"",+Foglio1!B37)</f>
        <v/>
      </c>
      <c r="C42" s="43">
        <f>IF(Foglio1!C37=0,"",+Foglio1!C37)</f>
        <v>189</v>
      </c>
      <c r="D42" s="43">
        <f>IF(Foglio1!D37=0,"",+Foglio1!D37)</f>
        <v>88</v>
      </c>
      <c r="E42" s="43">
        <f>IF(Foglio1!E37=0,"",+Foglio1!E37)</f>
        <v>7</v>
      </c>
      <c r="F42" s="43">
        <f>IF(Foglio1!F37=0,"",+Foglio1!F37)</f>
        <v>630</v>
      </c>
      <c r="G42" s="43" t="str">
        <f>IF(Foglio1!G37=0,"",+Foglio1!G37)</f>
        <v>-</v>
      </c>
      <c r="H42" s="43" t="str">
        <f>IF(Foglio1!H37=0,"",+Foglio1!H37)</f>
        <v>-</v>
      </c>
      <c r="I42" s="43" t="str">
        <f>IF(Foglio1!I37=0,"",+Foglio1!I37)</f>
        <v>-</v>
      </c>
      <c r="J42" s="43" t="str">
        <f>IF(Foglio1!J37=0,"",+Foglio1!J37)</f>
        <v>-</v>
      </c>
      <c r="K42" s="43" t="str">
        <f>IF(Foglio1!K37=0,"",+Foglio1!K37)</f>
        <v>-</v>
      </c>
      <c r="L42" s="43" t="str">
        <f>IF(Foglio1!L37=0,"",+Foglio1!L37)</f>
        <v>71.3</v>
      </c>
      <c r="M42" s="43" t="str">
        <f>IF(Foglio1!M37=0,"",+Foglio1!M37)</f>
        <v>0.4</v>
      </c>
      <c r="N42" s="43" t="str">
        <f>IF(Foglio1!N37=0,"",+Foglio1!N37)</f>
        <v>-</v>
      </c>
      <c r="O42" s="43" t="str">
        <f>IF(Foglio1!O37=0,"",+Foglio1!O37)</f>
        <v>6.21</v>
      </c>
      <c r="P42" s="1"/>
      <c r="Q42" s="44" t="str">
        <f t="shared" si="2"/>
        <v/>
      </c>
      <c r="R42" s="44" t="str">
        <f t="shared" si="5"/>
        <v/>
      </c>
      <c r="S42" s="44" t="str">
        <f t="shared" si="6"/>
        <v/>
      </c>
      <c r="T42" s="44" t="str">
        <f t="shared" si="7"/>
        <v/>
      </c>
      <c r="U42" s="45"/>
      <c r="V42" s="46" t="str">
        <f t="shared" si="8"/>
        <v/>
      </c>
      <c r="W42" s="46" t="str">
        <f t="shared" si="9"/>
        <v/>
      </c>
      <c r="X42" s="46" t="str">
        <f t="shared" si="10"/>
        <v/>
      </c>
      <c r="Y42" s="46" t="str">
        <f t="shared" si="11"/>
        <v/>
      </c>
      <c r="Z42" s="47" t="str">
        <f t="shared" si="12"/>
        <v/>
      </c>
      <c r="AA42" s="47" t="str">
        <f t="shared" si="13"/>
        <v/>
      </c>
      <c r="AB42" s="47" t="str">
        <f t="shared" si="14"/>
        <v/>
      </c>
      <c r="AC42" s="47" t="str">
        <f t="shared" si="15"/>
        <v/>
      </c>
      <c r="AD42" s="48" t="str">
        <f t="shared" si="4"/>
        <v/>
      </c>
      <c r="AE42" s="44" t="str">
        <f>IF(+Foglio1!V37="","",+Foglio1!V37)</f>
        <v>Jeroen Zoet</v>
      </c>
      <c r="AF42" s="67" t="str">
        <f>IF(+Foglio1!X37="","",+Foglio1!X37)</f>
        <v>Spezia</v>
      </c>
    </row>
    <row r="43" spans="1:34" x14ac:dyDescent="0.25">
      <c r="A43" s="66" t="str">
        <f>IF(Foglio1!A38=0,"",+Foglio1!A38)</f>
        <v>Filippo MelegoniGenoa, 22, Midfielder</v>
      </c>
      <c r="B43" s="43" t="str">
        <f>IF(Foglio1!B38=0,"",+Foglio1!B38)</f>
        <v/>
      </c>
      <c r="C43" s="43">
        <f>IF(Foglio1!C38=0,"",+Foglio1!C38)</f>
        <v>186</v>
      </c>
      <c r="D43" s="43">
        <f>IF(Foglio1!D38=0,"",+Foglio1!D38)</f>
        <v>74</v>
      </c>
      <c r="E43" s="43" t="str">
        <f>IF(Foglio1!E38=0,"",+Foglio1!E38)</f>
        <v>2(1)</v>
      </c>
      <c r="F43" s="43">
        <f>IF(Foglio1!F38=0,"",+Foglio1!F38)</f>
        <v>118</v>
      </c>
      <c r="G43" s="43" t="str">
        <f>IF(Foglio1!G38=0,"",+Foglio1!G38)</f>
        <v>-</v>
      </c>
      <c r="H43" s="43" t="str">
        <f>IF(Foglio1!H38=0,"",+Foglio1!H38)</f>
        <v>-</v>
      </c>
      <c r="I43" s="43" t="str">
        <f>IF(Foglio1!I38=0,"",+Foglio1!I38)</f>
        <v>-</v>
      </c>
      <c r="J43" s="43" t="str">
        <f>IF(Foglio1!J38=0,"",+Foglio1!J38)</f>
        <v>-</v>
      </c>
      <c r="K43" s="43" t="str">
        <f>IF(Foglio1!K38=0,"",+Foglio1!K38)</f>
        <v>-</v>
      </c>
      <c r="L43" s="43" t="str">
        <f>IF(Foglio1!L38=0,"",+Foglio1!L38)</f>
        <v>77.8</v>
      </c>
      <c r="M43" s="43" t="str">
        <f>IF(Foglio1!M38=0,"",+Foglio1!M38)</f>
        <v>-</v>
      </c>
      <c r="N43" s="43" t="str">
        <f>IF(Foglio1!N38=0,"",+Foglio1!N38)</f>
        <v>-</v>
      </c>
      <c r="O43" s="43" t="str">
        <f>IF(Foglio1!O38=0,"",+Foglio1!O38)</f>
        <v>6.20</v>
      </c>
      <c r="P43" s="2"/>
      <c r="Q43" s="44" t="str">
        <f t="shared" si="2"/>
        <v/>
      </c>
      <c r="R43" s="44" t="str">
        <f t="shared" si="5"/>
        <v/>
      </c>
      <c r="S43" s="44" t="str">
        <f t="shared" si="6"/>
        <v/>
      </c>
      <c r="T43" s="44" t="str">
        <f t="shared" si="7"/>
        <v/>
      </c>
      <c r="U43" s="45"/>
      <c r="V43" s="46" t="str">
        <f t="shared" si="8"/>
        <v/>
      </c>
      <c r="W43" s="46" t="str">
        <f t="shared" si="9"/>
        <v/>
      </c>
      <c r="X43" s="46" t="str">
        <f t="shared" si="10"/>
        <v/>
      </c>
      <c r="Y43" s="46" t="str">
        <f t="shared" si="11"/>
        <v/>
      </c>
      <c r="Z43" s="47" t="str">
        <f t="shared" si="12"/>
        <v/>
      </c>
      <c r="AA43" s="47" t="str">
        <f t="shared" si="13"/>
        <v/>
      </c>
      <c r="AB43" s="47" t="str">
        <f t="shared" si="14"/>
        <v/>
      </c>
      <c r="AC43" s="47" t="str">
        <f t="shared" si="15"/>
        <v/>
      </c>
      <c r="AD43" s="48" t="str">
        <f t="shared" si="4"/>
        <v/>
      </c>
      <c r="AE43" s="44" t="str">
        <f>IF(+Foglio1!V38="","",+Foglio1!V38)</f>
        <v>Filippo Melegoni</v>
      </c>
      <c r="AF43" s="67" t="str">
        <f>IF(+Foglio1!X38="","",+Foglio1!X38)</f>
        <v>Genoa</v>
      </c>
    </row>
    <row r="44" spans="1:34" x14ac:dyDescent="0.25">
      <c r="A44" s="66" t="str">
        <f>IF(Foglio1!A39=0,"",+Foglio1!A39)</f>
        <v>Rey ManajSpezia, 24, AC</v>
      </c>
      <c r="B44" s="43" t="str">
        <f>IF(Foglio1!B39=0,"",+Foglio1!B39)</f>
        <v/>
      </c>
      <c r="C44" s="43">
        <f>IF(Foglio1!C39=0,"",+Foglio1!C39)</f>
        <v>182</v>
      </c>
      <c r="D44" s="43">
        <f>IF(Foglio1!D39=0,"",+Foglio1!D39)</f>
        <v>76</v>
      </c>
      <c r="E44" s="43" t="str">
        <f>IF(Foglio1!E39=0,"",+Foglio1!E39)</f>
        <v>1(4)</v>
      </c>
      <c r="F44" s="43">
        <f>IF(Foglio1!F39=0,"",+Foglio1!F39)</f>
        <v>169</v>
      </c>
      <c r="G44" s="43" t="str">
        <f>IF(Foglio1!G39=0,"",+Foglio1!G39)</f>
        <v>-</v>
      </c>
      <c r="H44" s="43" t="str">
        <f>IF(Foglio1!H39=0,"",+Foglio1!H39)</f>
        <v>-</v>
      </c>
      <c r="I44" s="43">
        <f>IF(Foglio1!I39=0,"",+Foglio1!I39)</f>
        <v>1</v>
      </c>
      <c r="J44" s="43" t="str">
        <f>IF(Foglio1!J39=0,"",+Foglio1!J39)</f>
        <v>-</v>
      </c>
      <c r="K44" s="43">
        <f>IF(Foglio1!K39=0,"",+Foglio1!K39)</f>
        <v>1</v>
      </c>
      <c r="L44" s="43" t="str">
        <f>IF(Foglio1!L39=0,"",+Foglio1!L39)</f>
        <v>88.9</v>
      </c>
      <c r="M44" s="43" t="str">
        <f>IF(Foglio1!M39=0,"",+Foglio1!M39)</f>
        <v>1.4</v>
      </c>
      <c r="N44" s="43" t="str">
        <f>IF(Foglio1!N39=0,"",+Foglio1!N39)</f>
        <v>-</v>
      </c>
      <c r="O44" s="43" t="str">
        <f>IF(Foglio1!O39=0,"",+Foglio1!O39)</f>
        <v>6.18</v>
      </c>
      <c r="P44" s="1"/>
      <c r="Q44" s="44" t="str">
        <f t="shared" si="2"/>
        <v/>
      </c>
      <c r="R44" s="44" t="str">
        <f t="shared" si="5"/>
        <v/>
      </c>
      <c r="S44" s="44">
        <f t="shared" si="6"/>
        <v>169</v>
      </c>
      <c r="T44" s="44" t="str">
        <f t="shared" si="7"/>
        <v/>
      </c>
      <c r="U44" s="45"/>
      <c r="V44" s="46" t="str">
        <f t="shared" si="8"/>
        <v/>
      </c>
      <c r="W44" s="46" t="str">
        <f t="shared" si="9"/>
        <v/>
      </c>
      <c r="X44" s="46" t="str">
        <f t="shared" si="10"/>
        <v/>
      </c>
      <c r="Y44" s="46" t="str">
        <f t="shared" si="11"/>
        <v/>
      </c>
      <c r="Z44" s="47" t="str">
        <f t="shared" si="12"/>
        <v/>
      </c>
      <c r="AA44" s="47" t="str">
        <f t="shared" si="13"/>
        <v/>
      </c>
      <c r="AB44" s="47" t="str">
        <f t="shared" si="14"/>
        <v/>
      </c>
      <c r="AC44" s="47" t="str">
        <f t="shared" si="15"/>
        <v/>
      </c>
      <c r="AD44" s="48" t="str">
        <f t="shared" si="4"/>
        <v/>
      </c>
      <c r="AE44" s="44" t="str">
        <f>IF(+Foglio1!V39="","",+Foglio1!V39)</f>
        <v>Rey Manaj</v>
      </c>
      <c r="AF44" s="67" t="str">
        <f>IF(+Foglio1!X39="","",+Foglio1!X39)</f>
        <v>Spezia</v>
      </c>
    </row>
    <row r="45" spans="1:34" x14ac:dyDescent="0.25">
      <c r="A45" s="66" t="str">
        <f>IF(Foglio1!A40=0,"",+Foglio1!A40)</f>
        <v>Goran PandevGenoa, 38, Cc(CD),AC</v>
      </c>
      <c r="B45" s="43" t="str">
        <f>IF(Foglio1!B40=0,"",+Foglio1!B40)</f>
        <v/>
      </c>
      <c r="C45" s="43">
        <f>IF(Foglio1!C40=0,"",+Foglio1!C40)</f>
        <v>184</v>
      </c>
      <c r="D45" s="43">
        <f>IF(Foglio1!D40=0,"",+Foglio1!D40)</f>
        <v>75</v>
      </c>
      <c r="E45" s="43" t="str">
        <f>IF(Foglio1!E40=0,"",+Foglio1!E40)</f>
        <v>3(6)</v>
      </c>
      <c r="F45" s="43">
        <f>IF(Foglio1!F40=0,"",+Foglio1!F40)</f>
        <v>402</v>
      </c>
      <c r="G45" s="43" t="str">
        <f>IF(Foglio1!G40=0,"",+Foglio1!G40)</f>
        <v>-</v>
      </c>
      <c r="H45" s="43">
        <f>IF(Foglio1!H40=0,"",+Foglio1!H40)</f>
        <v>1</v>
      </c>
      <c r="I45" s="43">
        <f>IF(Foglio1!I40=0,"",+Foglio1!I40)</f>
        <v>1</v>
      </c>
      <c r="J45" s="43" t="str">
        <f>IF(Foglio1!J40=0,"",+Foglio1!J40)</f>
        <v>-</v>
      </c>
      <c r="K45" s="43" t="str">
        <f>IF(Foglio1!K40=0,"",+Foglio1!K40)</f>
        <v>0.2</v>
      </c>
      <c r="L45" s="43" t="str">
        <f>IF(Foglio1!L40=0,"",+Foglio1!L40)</f>
        <v>71.4</v>
      </c>
      <c r="M45" s="43" t="str">
        <f>IF(Foglio1!M40=0,"",+Foglio1!M40)</f>
        <v>0.2</v>
      </c>
      <c r="N45" s="43" t="str">
        <f>IF(Foglio1!N40=0,"",+Foglio1!N40)</f>
        <v>-</v>
      </c>
      <c r="O45" s="43" t="str">
        <f>IF(Foglio1!O40=0,"",+Foglio1!O40)</f>
        <v>6.15</v>
      </c>
      <c r="P45" s="2"/>
      <c r="Q45" s="44" t="str">
        <f t="shared" si="2"/>
        <v/>
      </c>
      <c r="R45" s="44" t="str">
        <f t="shared" si="5"/>
        <v/>
      </c>
      <c r="S45" s="44">
        <f t="shared" si="6"/>
        <v>402</v>
      </c>
      <c r="T45" s="44" t="str">
        <f t="shared" si="7"/>
        <v/>
      </c>
      <c r="U45" s="45"/>
      <c r="V45" s="46" t="str">
        <f t="shared" si="8"/>
        <v/>
      </c>
      <c r="W45" s="46" t="str">
        <f t="shared" si="9"/>
        <v/>
      </c>
      <c r="X45" s="46" t="str">
        <f t="shared" si="10"/>
        <v/>
      </c>
      <c r="Y45" s="46" t="str">
        <f t="shared" si="11"/>
        <v/>
      </c>
      <c r="Z45" s="47" t="str">
        <f t="shared" si="12"/>
        <v/>
      </c>
      <c r="AA45" s="47" t="str">
        <f t="shared" si="13"/>
        <v/>
      </c>
      <c r="AB45" s="47" t="str">
        <f t="shared" si="14"/>
        <v/>
      </c>
      <c r="AC45" s="47" t="str">
        <f t="shared" si="15"/>
        <v/>
      </c>
      <c r="AD45" s="48" t="str">
        <f t="shared" si="4"/>
        <v/>
      </c>
      <c r="AE45" s="44" t="str">
        <f>IF(+Foglio1!V40="","",+Foglio1!V40)</f>
        <v>Goran Pandev</v>
      </c>
      <c r="AF45" s="67" t="str">
        <f>IF(+Foglio1!X40="","",+Foglio1!X40)</f>
        <v>Genoa</v>
      </c>
    </row>
    <row r="46" spans="1:34" x14ac:dyDescent="0.25">
      <c r="A46" s="66" t="str">
        <f>IF(Foglio1!A41=0,"",+Foglio1!A41)</f>
        <v>Flavio Junior BianchiGenoa, 21, Forward</v>
      </c>
      <c r="B46" s="43" t="str">
        <f>IF(Foglio1!B41=0,"",+Foglio1!B41)</f>
        <v/>
      </c>
      <c r="C46" s="43" t="str">
        <f>IF(Foglio1!C41=0,"",+Foglio1!C41)</f>
        <v/>
      </c>
      <c r="D46" s="43" t="str">
        <f>IF(Foglio1!D41=0,"",+Foglio1!D41)</f>
        <v/>
      </c>
      <c r="E46" s="43" t="str">
        <f>IF(Foglio1!E41=0,"",+Foglio1!E41)</f>
        <v>1(1)</v>
      </c>
      <c r="F46" s="43">
        <f>IF(Foglio1!F41=0,"",+Foglio1!F41)</f>
        <v>102</v>
      </c>
      <c r="G46" s="43" t="str">
        <f>IF(Foglio1!G41=0,"",+Foglio1!G41)</f>
        <v>-</v>
      </c>
      <c r="H46" s="43" t="str">
        <f>IF(Foglio1!H41=0,"",+Foglio1!H41)</f>
        <v>-</v>
      </c>
      <c r="I46" s="43" t="str">
        <f>IF(Foglio1!I41=0,"",+Foglio1!I41)</f>
        <v>-</v>
      </c>
      <c r="J46" s="43" t="str">
        <f>IF(Foglio1!J41=0,"",+Foglio1!J41)</f>
        <v>-</v>
      </c>
      <c r="K46" s="43" t="str">
        <f>IF(Foglio1!K41=0,"",+Foglio1!K41)</f>
        <v>2.5</v>
      </c>
      <c r="L46" s="43" t="str">
        <f>IF(Foglio1!L41=0,"",+Foglio1!L41)</f>
        <v>83.3</v>
      </c>
      <c r="M46" s="43" t="str">
        <f>IF(Foglio1!M41=0,"",+Foglio1!M41)</f>
        <v>0.5</v>
      </c>
      <c r="N46" s="43" t="str">
        <f>IF(Foglio1!N41=0,"",+Foglio1!N41)</f>
        <v>-</v>
      </c>
      <c r="O46" s="43" t="str">
        <f>IF(Foglio1!O41=0,"",+Foglio1!O41)</f>
        <v>6.14</v>
      </c>
      <c r="P46" s="1"/>
      <c r="Q46" s="44" t="str">
        <f t="shared" si="2"/>
        <v/>
      </c>
      <c r="R46" s="44" t="str">
        <f t="shared" si="5"/>
        <v/>
      </c>
      <c r="S46" s="44" t="str">
        <f t="shared" si="6"/>
        <v/>
      </c>
      <c r="T46" s="44" t="str">
        <f t="shared" si="7"/>
        <v/>
      </c>
      <c r="U46" s="45"/>
      <c r="V46" s="46" t="str">
        <f t="shared" si="8"/>
        <v/>
      </c>
      <c r="W46" s="46" t="str">
        <f t="shared" si="9"/>
        <v/>
      </c>
      <c r="X46" s="46" t="str">
        <f t="shared" si="10"/>
        <v/>
      </c>
      <c r="Y46" s="46" t="str">
        <f t="shared" si="11"/>
        <v/>
      </c>
      <c r="Z46" s="47" t="str">
        <f t="shared" si="12"/>
        <v/>
      </c>
      <c r="AA46" s="47" t="str">
        <f t="shared" si="13"/>
        <v/>
      </c>
      <c r="AB46" s="47" t="str">
        <f t="shared" si="14"/>
        <v/>
      </c>
      <c r="AC46" s="47" t="str">
        <f t="shared" si="15"/>
        <v/>
      </c>
      <c r="AD46" s="48" t="str">
        <f t="shared" si="4"/>
        <v/>
      </c>
      <c r="AE46" s="44" t="str">
        <f>IF(+Foglio1!V41="","",+Foglio1!V41)</f>
        <v>Flavio Junior Bianchi</v>
      </c>
      <c r="AF46" s="67" t="str">
        <f>IF(+Foglio1!X41="","",+Foglio1!X41)</f>
        <v>Genoa</v>
      </c>
    </row>
    <row r="47" spans="1:34" x14ac:dyDescent="0.25">
      <c r="A47" s="66" t="str">
        <f>IF(Foglio1!A42=0,"",+Foglio1!A42)</f>
        <v>Eddie SalcedoSpezia, 20, CO(C),AC</v>
      </c>
      <c r="B47" s="43" t="str">
        <f>IF(Foglio1!B42=0,"",+Foglio1!B42)</f>
        <v/>
      </c>
      <c r="C47" s="43">
        <f>IF(Foglio1!C42=0,"",+Foglio1!C42)</f>
        <v>178</v>
      </c>
      <c r="D47" s="43" t="str">
        <f>IF(Foglio1!D42=0,"",+Foglio1!D42)</f>
        <v/>
      </c>
      <c r="E47" s="43" t="str">
        <f>IF(Foglio1!E42=0,"",+Foglio1!E42)</f>
        <v>2(2)</v>
      </c>
      <c r="F47" s="43">
        <f>IF(Foglio1!F42=0,"",+Foglio1!F42)</f>
        <v>161</v>
      </c>
      <c r="G47" s="43" t="str">
        <f>IF(Foglio1!G42=0,"",+Foglio1!G42)</f>
        <v>-</v>
      </c>
      <c r="H47" s="43" t="str">
        <f>IF(Foglio1!H42=0,"",+Foglio1!H42)</f>
        <v>-</v>
      </c>
      <c r="I47" s="43" t="str">
        <f>IF(Foglio1!I42=0,"",+Foglio1!I42)</f>
        <v>-</v>
      </c>
      <c r="J47" s="43" t="str">
        <f>IF(Foglio1!J42=0,"",+Foglio1!J42)</f>
        <v>-</v>
      </c>
      <c r="K47" s="43" t="str">
        <f>IF(Foglio1!K42=0,"",+Foglio1!K42)</f>
        <v>2.5</v>
      </c>
      <c r="L47" s="43" t="str">
        <f>IF(Foglio1!L42=0,"",+Foglio1!L42)</f>
        <v>70.4</v>
      </c>
      <c r="M47" s="43">
        <f>IF(Foglio1!M42=0,"",+Foglio1!M42)</f>
        <v>1</v>
      </c>
      <c r="N47" s="43" t="str">
        <f>IF(Foglio1!N42=0,"",+Foglio1!N42)</f>
        <v>-</v>
      </c>
      <c r="O47" s="43" t="str">
        <f>IF(Foglio1!O42=0,"",+Foglio1!O42)</f>
        <v>6.14</v>
      </c>
      <c r="P47" s="2"/>
      <c r="Q47" s="44" t="str">
        <f t="shared" si="2"/>
        <v/>
      </c>
      <c r="R47" s="44" t="str">
        <f t="shared" si="5"/>
        <v/>
      </c>
      <c r="S47" s="44" t="str">
        <f t="shared" si="6"/>
        <v/>
      </c>
      <c r="T47" s="44" t="str">
        <f t="shared" si="7"/>
        <v/>
      </c>
      <c r="U47" s="45" t="s">
        <v>6</v>
      </c>
      <c r="V47" s="46" t="str">
        <f t="shared" si="8"/>
        <v/>
      </c>
      <c r="W47" s="46" t="str">
        <f t="shared" si="9"/>
        <v/>
      </c>
      <c r="X47" s="46" t="str">
        <f t="shared" si="10"/>
        <v/>
      </c>
      <c r="Y47" s="46" t="str">
        <f t="shared" si="11"/>
        <v/>
      </c>
      <c r="Z47" s="47" t="str">
        <f t="shared" si="12"/>
        <v/>
      </c>
      <c r="AA47" s="47" t="str">
        <f t="shared" si="13"/>
        <v/>
      </c>
      <c r="AB47" s="47" t="str">
        <f t="shared" si="14"/>
        <v/>
      </c>
      <c r="AC47" s="47" t="str">
        <f t="shared" si="15"/>
        <v/>
      </c>
      <c r="AD47" s="48" t="str">
        <f t="shared" si="4"/>
        <v/>
      </c>
      <c r="AE47" s="44" t="str">
        <f>IF(+Foglio1!V42="","",+Foglio1!V42)</f>
        <v>Eddie Salcedo</v>
      </c>
      <c r="AF47" s="67" t="str">
        <f>IF(+Foglio1!X42="","",+Foglio1!X42)</f>
        <v>Spezia</v>
      </c>
    </row>
    <row r="48" spans="1:34" x14ac:dyDescent="0.25">
      <c r="A48" s="66" t="str">
        <f>IF(Foglio1!A43=0,"",+Foglio1!A43)</f>
        <v>HernaniGenoa, 27, Cc(CS)</v>
      </c>
      <c r="B48" s="43" t="str">
        <f>IF(Foglio1!B43=0,"",+Foglio1!B43)</f>
        <v/>
      </c>
      <c r="C48" s="43">
        <f>IF(Foglio1!C43=0,"",+Foglio1!C43)</f>
        <v>188</v>
      </c>
      <c r="D48" s="43">
        <f>IF(Foglio1!D43=0,"",+Foglio1!D43)</f>
        <v>77</v>
      </c>
      <c r="E48" s="43" t="str">
        <f>IF(Foglio1!E43=0,"",+Foglio1!E43)</f>
        <v>3(1)</v>
      </c>
      <c r="F48" s="43">
        <f>IF(Foglio1!F43=0,"",+Foglio1!F43)</f>
        <v>197</v>
      </c>
      <c r="G48" s="43" t="str">
        <f>IF(Foglio1!G43=0,"",+Foglio1!G43)</f>
        <v>-</v>
      </c>
      <c r="H48" s="43" t="str">
        <f>IF(Foglio1!H43=0,"",+Foglio1!H43)</f>
        <v>-</v>
      </c>
      <c r="I48" s="43" t="str">
        <f>IF(Foglio1!I43=0,"",+Foglio1!I43)</f>
        <v>-</v>
      </c>
      <c r="J48" s="43" t="str">
        <f>IF(Foglio1!J43=0,"",+Foglio1!J43)</f>
        <v>-</v>
      </c>
      <c r="K48" s="43" t="str">
        <f>IF(Foglio1!K43=0,"",+Foglio1!K43)</f>
        <v>0.3</v>
      </c>
      <c r="L48" s="43" t="str">
        <f>IF(Foglio1!L43=0,"",+Foglio1!L43)</f>
        <v>79.6</v>
      </c>
      <c r="M48" s="43">
        <f>IF(Foglio1!M43=0,"",+Foglio1!M43)</f>
        <v>1</v>
      </c>
      <c r="N48" s="43" t="str">
        <f>IF(Foglio1!N43=0,"",+Foglio1!N43)</f>
        <v>-</v>
      </c>
      <c r="O48" s="43" t="str">
        <f>IF(Foglio1!O43=0,"",+Foglio1!O43)</f>
        <v>6.14</v>
      </c>
      <c r="P48" s="1"/>
      <c r="Q48" s="44" t="str">
        <f t="shared" si="2"/>
        <v/>
      </c>
      <c r="R48" s="44" t="str">
        <f t="shared" si="5"/>
        <v/>
      </c>
      <c r="S48" s="44" t="str">
        <f t="shared" si="6"/>
        <v/>
      </c>
      <c r="T48" s="44" t="str">
        <f t="shared" si="7"/>
        <v/>
      </c>
      <c r="U48" s="45"/>
      <c r="V48" s="46" t="str">
        <f t="shared" si="8"/>
        <v/>
      </c>
      <c r="W48" s="46" t="str">
        <f t="shared" si="9"/>
        <v/>
      </c>
      <c r="X48" s="46" t="str">
        <f t="shared" si="10"/>
        <v/>
      </c>
      <c r="Y48" s="46" t="str">
        <f t="shared" si="11"/>
        <v/>
      </c>
      <c r="Z48" s="47" t="str">
        <f t="shared" si="12"/>
        <v/>
      </c>
      <c r="AA48" s="47" t="str">
        <f t="shared" si="13"/>
        <v/>
      </c>
      <c r="AB48" s="47" t="str">
        <f t="shared" si="14"/>
        <v/>
      </c>
      <c r="AC48" s="47" t="str">
        <f t="shared" si="15"/>
        <v/>
      </c>
      <c r="AD48" s="48" t="str">
        <f t="shared" si="4"/>
        <v/>
      </c>
      <c r="AE48" s="44" t="str">
        <f>IF(+Foglio1!V43="","",+Foglio1!V43)</f>
        <v>Hernani</v>
      </c>
      <c r="AF48" s="67" t="str">
        <f>IF(+Foglio1!X43="","",+Foglio1!X43)</f>
        <v>Genoa</v>
      </c>
    </row>
    <row r="49" spans="1:32" x14ac:dyDescent="0.25">
      <c r="A49" s="66" t="str">
        <f>IF(Foglio1!A44=0,"",+Foglio1!A44)</f>
        <v>Caleb EkubanGenoa, 27, CO(CSD),AC</v>
      </c>
      <c r="B49" s="43" t="str">
        <f>IF(Foglio1!B44=0,"",+Foglio1!B44)</f>
        <v/>
      </c>
      <c r="C49" s="43">
        <f>IF(Foglio1!C44=0,"",+Foglio1!C44)</f>
        <v>188</v>
      </c>
      <c r="D49" s="43">
        <f>IF(Foglio1!D44=0,"",+Foglio1!D44)</f>
        <v>80</v>
      </c>
      <c r="E49" s="43" t="str">
        <f>IF(Foglio1!E44=0,"",+Foglio1!E44)</f>
        <v>2(4)</v>
      </c>
      <c r="F49" s="43">
        <f>IF(Foglio1!F44=0,"",+Foglio1!F44)</f>
        <v>261</v>
      </c>
      <c r="G49" s="43" t="str">
        <f>IF(Foglio1!G44=0,"",+Foglio1!G44)</f>
        <v>-</v>
      </c>
      <c r="H49" s="43" t="str">
        <f>IF(Foglio1!H44=0,"",+Foglio1!H44)</f>
        <v>-</v>
      </c>
      <c r="I49" s="43">
        <f>IF(Foglio1!I44=0,"",+Foglio1!I44)</f>
        <v>1</v>
      </c>
      <c r="J49" s="43" t="str">
        <f>IF(Foglio1!J44=0,"",+Foglio1!J44)</f>
        <v>-</v>
      </c>
      <c r="K49" s="43" t="str">
        <f>IF(Foglio1!K44=0,"",+Foglio1!K44)</f>
        <v>1.7</v>
      </c>
      <c r="L49" s="43" t="str">
        <f>IF(Foglio1!L44=0,"",+Foglio1!L44)</f>
        <v>77.1</v>
      </c>
      <c r="M49" s="43" t="str">
        <f>IF(Foglio1!M44=0,"",+Foglio1!M44)</f>
        <v>0.2</v>
      </c>
      <c r="N49" s="43" t="str">
        <f>IF(Foglio1!N44=0,"",+Foglio1!N44)</f>
        <v>-</v>
      </c>
      <c r="O49" s="43" t="str">
        <f>IF(Foglio1!O44=0,"",+Foglio1!O44)</f>
        <v>6.13</v>
      </c>
      <c r="P49" s="2"/>
      <c r="Q49" s="44" t="str">
        <f t="shared" si="2"/>
        <v/>
      </c>
      <c r="R49" s="44" t="str">
        <f t="shared" si="5"/>
        <v/>
      </c>
      <c r="S49" s="44">
        <f t="shared" si="6"/>
        <v>261</v>
      </c>
      <c r="T49" s="44" t="str">
        <f t="shared" si="7"/>
        <v/>
      </c>
      <c r="U49" s="45" t="s">
        <v>6</v>
      </c>
      <c r="V49" s="46" t="str">
        <f t="shared" si="8"/>
        <v/>
      </c>
      <c r="W49" s="46" t="str">
        <f t="shared" si="9"/>
        <v/>
      </c>
      <c r="X49" s="46">
        <f t="shared" si="10"/>
        <v>2.9</v>
      </c>
      <c r="Y49" s="46" t="str">
        <f t="shared" si="11"/>
        <v/>
      </c>
      <c r="Z49" s="47" t="str">
        <f t="shared" si="12"/>
        <v/>
      </c>
      <c r="AA49" s="47" t="str">
        <f t="shared" si="13"/>
        <v/>
      </c>
      <c r="AB49" s="47">
        <f t="shared" si="14"/>
        <v>0.15517241379310345</v>
      </c>
      <c r="AC49" s="47" t="str">
        <f t="shared" si="15"/>
        <v/>
      </c>
      <c r="AD49" s="48" t="str">
        <f t="shared" si="4"/>
        <v>Caleb Ekuban</v>
      </c>
      <c r="AE49" s="44" t="str">
        <f>IF(+Foglio1!V44="","",+Foglio1!V44)</f>
        <v>Caleb Ekuban</v>
      </c>
      <c r="AF49" s="67" t="str">
        <f>IF(+Foglio1!X44="","",+Foglio1!X44)</f>
        <v>Genoa</v>
      </c>
    </row>
    <row r="50" spans="1:32" x14ac:dyDescent="0.25">
      <c r="A50" s="66" t="str">
        <f>IF(Foglio1!A45=0,"",+Foglio1!A45)</f>
        <v>M'Bala NzolaSpezia, 25, AC</v>
      </c>
      <c r="B50" s="43" t="str">
        <f>IF(Foglio1!B45=0,"",+Foglio1!B45)</f>
        <v/>
      </c>
      <c r="C50" s="43">
        <f>IF(Foglio1!C45=0,"",+Foglio1!C45)</f>
        <v>185</v>
      </c>
      <c r="D50" s="43">
        <f>IF(Foglio1!D45=0,"",+Foglio1!D45)</f>
        <v>82</v>
      </c>
      <c r="E50" s="43" t="str">
        <f>IF(Foglio1!E45=0,"",+Foglio1!E45)</f>
        <v>2(4)</v>
      </c>
      <c r="F50" s="43">
        <f>IF(Foglio1!F45=0,"",+Foglio1!F45)</f>
        <v>245</v>
      </c>
      <c r="G50" s="43" t="str">
        <f>IF(Foglio1!G45=0,"",+Foglio1!G45)</f>
        <v>-</v>
      </c>
      <c r="H50" s="43" t="str">
        <f>IF(Foglio1!H45=0,"",+Foglio1!H45)</f>
        <v>-</v>
      </c>
      <c r="I50" s="43">
        <f>IF(Foglio1!I45=0,"",+Foglio1!I45)</f>
        <v>1</v>
      </c>
      <c r="J50" s="43" t="str">
        <f>IF(Foglio1!J45=0,"",+Foglio1!J45)</f>
        <v>-</v>
      </c>
      <c r="K50" s="43" t="str">
        <f>IF(Foglio1!K45=0,"",+Foglio1!K45)</f>
        <v>0.5</v>
      </c>
      <c r="L50" s="43" t="str">
        <f>IF(Foglio1!L45=0,"",+Foglio1!L45)</f>
        <v>80.3</v>
      </c>
      <c r="M50" s="43" t="str">
        <f>IF(Foglio1!M45=0,"",+Foglio1!M45)</f>
        <v>0.5</v>
      </c>
      <c r="N50" s="43" t="str">
        <f>IF(Foglio1!N45=0,"",+Foglio1!N45)</f>
        <v>-</v>
      </c>
      <c r="O50" s="43" t="str">
        <f>IF(Foglio1!O45=0,"",+Foglio1!O45)</f>
        <v>6.11</v>
      </c>
      <c r="P50" s="9"/>
      <c r="Q50" s="44" t="str">
        <f t="shared" si="2"/>
        <v/>
      </c>
      <c r="R50" s="44" t="str">
        <f t="shared" si="5"/>
        <v/>
      </c>
      <c r="S50" s="44">
        <f t="shared" si="6"/>
        <v>245</v>
      </c>
      <c r="T50" s="44" t="str">
        <f t="shared" si="7"/>
        <v/>
      </c>
      <c r="U50" s="45"/>
      <c r="V50" s="46" t="str">
        <f t="shared" si="8"/>
        <v/>
      </c>
      <c r="W50" s="46" t="str">
        <f t="shared" si="9"/>
        <v/>
      </c>
      <c r="X50" s="46" t="str">
        <f t="shared" si="10"/>
        <v/>
      </c>
      <c r="Y50" s="46" t="str">
        <f t="shared" si="11"/>
        <v/>
      </c>
      <c r="Z50" s="47" t="str">
        <f t="shared" si="12"/>
        <v/>
      </c>
      <c r="AA50" s="47" t="str">
        <f t="shared" si="13"/>
        <v/>
      </c>
      <c r="AB50" s="47" t="str">
        <f t="shared" si="14"/>
        <v/>
      </c>
      <c r="AC50" s="47" t="str">
        <f t="shared" si="15"/>
        <v/>
      </c>
      <c r="AD50" s="48" t="str">
        <f t="shared" si="4"/>
        <v/>
      </c>
      <c r="AE50" s="44" t="str">
        <f>IF(+Foglio1!V45="","",+Foglio1!V45)</f>
        <v>M'Bala Nzola</v>
      </c>
      <c r="AF50" s="67" t="str">
        <f>IF(+Foglio1!X45="","",+Foglio1!X45)</f>
        <v>Spezia</v>
      </c>
    </row>
    <row r="51" spans="1:32" x14ac:dyDescent="0.25">
      <c r="A51" s="66" t="str">
        <f>IF(Foglio1!A46=0,"",+Foglio1!A46)</f>
        <v>Stefano SabelliGenoa, 28, Di(D),Cc(D)</v>
      </c>
      <c r="B51" s="43" t="str">
        <f>IF(Foglio1!B46=0,"",+Foglio1!B46)</f>
        <v/>
      </c>
      <c r="C51" s="43">
        <f>IF(Foglio1!C46=0,"",+Foglio1!C46)</f>
        <v>178</v>
      </c>
      <c r="D51" s="43">
        <f>IF(Foglio1!D46=0,"",+Foglio1!D46)</f>
        <v>74</v>
      </c>
      <c r="E51" s="43" t="str">
        <f>IF(Foglio1!E46=0,"",+Foglio1!E46)</f>
        <v>3(1)</v>
      </c>
      <c r="F51" s="43">
        <f>IF(Foglio1!F46=0,"",+Foglio1!F46)</f>
        <v>180</v>
      </c>
      <c r="G51" s="43" t="str">
        <f>IF(Foglio1!G46=0,"",+Foglio1!G46)</f>
        <v>-</v>
      </c>
      <c r="H51" s="43" t="str">
        <f>IF(Foglio1!H46=0,"",+Foglio1!H46)</f>
        <v>-</v>
      </c>
      <c r="I51" s="43">
        <f>IF(Foglio1!I46=0,"",+Foglio1!I46)</f>
        <v>1</v>
      </c>
      <c r="J51" s="43" t="str">
        <f>IF(Foglio1!J46=0,"",+Foglio1!J46)</f>
        <v>-</v>
      </c>
      <c r="K51" s="43" t="str">
        <f>IF(Foglio1!K46=0,"",+Foglio1!K46)</f>
        <v>0.5</v>
      </c>
      <c r="L51" s="43" t="str">
        <f>IF(Foglio1!L46=0,"",+Foglio1!L46)</f>
        <v>64.2</v>
      </c>
      <c r="M51" s="43" t="str">
        <f>IF(Foglio1!M46=0,"",+Foglio1!M46)</f>
        <v>0.3</v>
      </c>
      <c r="N51" s="43" t="str">
        <f>IF(Foglio1!N46=0,"",+Foglio1!N46)</f>
        <v>-</v>
      </c>
      <c r="O51" s="43" t="str">
        <f>IF(Foglio1!O46=0,"",+Foglio1!O46)</f>
        <v>6.07</v>
      </c>
      <c r="P51" s="2"/>
      <c r="Q51" s="44" t="str">
        <f t="shared" si="2"/>
        <v/>
      </c>
      <c r="R51" s="44" t="str">
        <f t="shared" si="5"/>
        <v/>
      </c>
      <c r="S51" s="44">
        <f t="shared" si="6"/>
        <v>180</v>
      </c>
      <c r="T51" s="44" t="str">
        <f t="shared" si="7"/>
        <v/>
      </c>
      <c r="U51" s="45"/>
      <c r="V51" s="46" t="str">
        <f t="shared" si="8"/>
        <v/>
      </c>
      <c r="W51" s="46" t="str">
        <f t="shared" si="9"/>
        <v/>
      </c>
      <c r="X51" s="46" t="str">
        <f t="shared" si="10"/>
        <v/>
      </c>
      <c r="Y51" s="46" t="str">
        <f t="shared" si="11"/>
        <v/>
      </c>
      <c r="Z51" s="47" t="str">
        <f t="shared" si="12"/>
        <v/>
      </c>
      <c r="AA51" s="47" t="str">
        <f t="shared" si="13"/>
        <v/>
      </c>
      <c r="AB51" s="47" t="str">
        <f t="shared" si="14"/>
        <v/>
      </c>
      <c r="AC51" s="47" t="str">
        <f t="shared" si="15"/>
        <v/>
      </c>
      <c r="AD51" s="48" t="str">
        <f t="shared" si="4"/>
        <v/>
      </c>
      <c r="AE51" s="44" t="str">
        <f>IF(+Foglio1!V46="","",+Foglio1!V46)</f>
        <v>Stefano Sabelli</v>
      </c>
      <c r="AF51" s="67" t="str">
        <f>IF(+Foglio1!X46="","",+Foglio1!X46)</f>
        <v>Genoa</v>
      </c>
    </row>
    <row r="52" spans="1:32" x14ac:dyDescent="0.25">
      <c r="A52" s="66" t="str">
        <f>IF(Foglio1!A47=0,"",+Foglio1!A47)</f>
        <v>Aleksander BuksaGenoa, 18, Forward</v>
      </c>
      <c r="B52" s="43" t="str">
        <f>IF(Foglio1!B47=0,"",+Foglio1!B47)</f>
        <v/>
      </c>
      <c r="C52" s="43">
        <f>IF(Foglio1!C47=0,"",+Foglio1!C47)</f>
        <v>188</v>
      </c>
      <c r="D52" s="43">
        <f>IF(Foglio1!D47=0,"",+Foglio1!D47)</f>
        <v>73</v>
      </c>
      <c r="E52" s="43" t="str">
        <f>IF(Foglio1!E47=0,"",+Foglio1!E47)</f>
        <v>0(1)</v>
      </c>
      <c r="F52" s="43">
        <f>IF(Foglio1!F47=0,"",+Foglio1!F47)</f>
        <v>45</v>
      </c>
      <c r="G52" s="43" t="str">
        <f>IF(Foglio1!G47=0,"",+Foglio1!G47)</f>
        <v>-</v>
      </c>
      <c r="H52" s="43" t="str">
        <f>IF(Foglio1!H47=0,"",+Foglio1!H47)</f>
        <v>-</v>
      </c>
      <c r="I52" s="43" t="str">
        <f>IF(Foglio1!I47=0,"",+Foglio1!I47)</f>
        <v>-</v>
      </c>
      <c r="J52" s="43" t="str">
        <f>IF(Foglio1!J47=0,"",+Foglio1!J47)</f>
        <v>-</v>
      </c>
      <c r="K52" s="43" t="str">
        <f>IF(Foglio1!K47=0,"",+Foglio1!K47)</f>
        <v>-</v>
      </c>
      <c r="L52" s="43">
        <f>IF(Foglio1!L47=0,"",+Foglio1!L47)</f>
        <v>30</v>
      </c>
      <c r="M52" s="43">
        <f>IF(Foglio1!M47=0,"",+Foglio1!M47)</f>
        <v>3</v>
      </c>
      <c r="N52" s="43" t="str">
        <f>IF(Foglio1!N47=0,"",+Foglio1!N47)</f>
        <v>-</v>
      </c>
      <c r="O52" s="43" t="str">
        <f>IF(Foglio1!O47=0,"",+Foglio1!O47)</f>
        <v>6.07</v>
      </c>
      <c r="P52" s="1"/>
      <c r="Q52" s="44" t="str">
        <f t="shared" si="2"/>
        <v/>
      </c>
      <c r="R52" s="44" t="str">
        <f t="shared" si="5"/>
        <v/>
      </c>
      <c r="S52" s="44" t="str">
        <f t="shared" si="6"/>
        <v/>
      </c>
      <c r="T52" s="44" t="str">
        <f t="shared" si="7"/>
        <v/>
      </c>
      <c r="U52" s="45"/>
      <c r="V52" s="46" t="str">
        <f t="shared" si="8"/>
        <v/>
      </c>
      <c r="W52" s="46" t="str">
        <f t="shared" si="9"/>
        <v/>
      </c>
      <c r="X52" s="46" t="str">
        <f t="shared" si="10"/>
        <v/>
      </c>
      <c r="Y52" s="46" t="str">
        <f t="shared" si="11"/>
        <v/>
      </c>
      <c r="Z52" s="47" t="str">
        <f t="shared" si="12"/>
        <v/>
      </c>
      <c r="AA52" s="47" t="str">
        <f t="shared" si="13"/>
        <v/>
      </c>
      <c r="AB52" s="47" t="str">
        <f t="shared" si="14"/>
        <v/>
      </c>
      <c r="AC52" s="47" t="str">
        <f t="shared" si="15"/>
        <v/>
      </c>
      <c r="AD52" s="48" t="str">
        <f t="shared" si="4"/>
        <v/>
      </c>
      <c r="AE52" s="44" t="str">
        <f>IF(+Foglio1!V47="","",+Foglio1!V47)</f>
        <v>Aleksander Buksa</v>
      </c>
      <c r="AF52" s="67" t="str">
        <f>IF(+Foglio1!X47="","",+Foglio1!X47)</f>
        <v>Genoa</v>
      </c>
    </row>
    <row r="53" spans="1:32" x14ac:dyDescent="0.25">
      <c r="A53" s="66" t="str">
        <f>IF(Foglio1!A48=0,"",+Foglio1!A48)</f>
        <v>Stefano SturaroGenoa, 28, Cc(CS)</v>
      </c>
      <c r="B53" s="43" t="str">
        <f>IF(Foglio1!B48=0,"",+Foglio1!B48)</f>
        <v/>
      </c>
      <c r="C53" s="43">
        <f>IF(Foglio1!C48=0,"",+Foglio1!C48)</f>
        <v>181</v>
      </c>
      <c r="D53" s="43">
        <f>IF(Foglio1!D48=0,"",+Foglio1!D48)</f>
        <v>80</v>
      </c>
      <c r="E53" s="43">
        <f>IF(Foglio1!E48=0,"",+Foglio1!E48)</f>
        <v>5</v>
      </c>
      <c r="F53" s="43">
        <f>IF(Foglio1!F48=0,"",+Foglio1!F48)</f>
        <v>253</v>
      </c>
      <c r="G53" s="43" t="str">
        <f>IF(Foglio1!G48=0,"",+Foglio1!G48)</f>
        <v>-</v>
      </c>
      <c r="H53" s="43" t="str">
        <f>IF(Foglio1!H48=0,"",+Foglio1!H48)</f>
        <v>-</v>
      </c>
      <c r="I53" s="43">
        <f>IF(Foglio1!I48=0,"",+Foglio1!I48)</f>
        <v>2</v>
      </c>
      <c r="J53" s="43" t="str">
        <f>IF(Foglio1!J48=0,"",+Foglio1!J48)</f>
        <v>-</v>
      </c>
      <c r="K53" s="43" t="str">
        <f>IF(Foglio1!K48=0,"",+Foglio1!K48)</f>
        <v>-</v>
      </c>
      <c r="L53" s="43" t="str">
        <f>IF(Foglio1!L48=0,"",+Foglio1!L48)</f>
        <v>74.2</v>
      </c>
      <c r="M53" s="43" t="str">
        <f>IF(Foglio1!M48=0,"",+Foglio1!M48)</f>
        <v>0.8</v>
      </c>
      <c r="N53" s="43" t="str">
        <f>IF(Foglio1!N48=0,"",+Foglio1!N48)</f>
        <v>-</v>
      </c>
      <c r="O53" s="43" t="str">
        <f>IF(Foglio1!O48=0,"",+Foglio1!O48)</f>
        <v>6.03</v>
      </c>
      <c r="P53" s="2"/>
      <c r="Q53" s="44" t="str">
        <f t="shared" si="2"/>
        <v/>
      </c>
      <c r="R53" s="44" t="str">
        <f t="shared" si="5"/>
        <v/>
      </c>
      <c r="S53" s="44">
        <f t="shared" si="6"/>
        <v>126.5</v>
      </c>
      <c r="T53" s="44" t="str">
        <f t="shared" si="7"/>
        <v/>
      </c>
      <c r="U53" s="45" t="s">
        <v>6</v>
      </c>
      <c r="V53" s="46" t="str">
        <f t="shared" si="8"/>
        <v/>
      </c>
      <c r="W53" s="46" t="str">
        <f t="shared" si="9"/>
        <v/>
      </c>
      <c r="X53" s="46">
        <f t="shared" si="10"/>
        <v>1.4055555555555554</v>
      </c>
      <c r="Y53" s="46" t="str">
        <f t="shared" si="11"/>
        <v/>
      </c>
      <c r="Z53" s="47" t="str">
        <f t="shared" si="12"/>
        <v/>
      </c>
      <c r="AA53" s="47" t="str">
        <f t="shared" si="13"/>
        <v/>
      </c>
      <c r="AB53" s="47">
        <f t="shared" si="14"/>
        <v>0.32015810276679846</v>
      </c>
      <c r="AC53" s="47" t="str">
        <f t="shared" si="15"/>
        <v/>
      </c>
      <c r="AD53" s="48" t="str">
        <f t="shared" si="4"/>
        <v>Stefano Sturaro</v>
      </c>
      <c r="AE53" s="44" t="str">
        <f>IF(+Foglio1!V48="","",+Foglio1!V48)</f>
        <v>Stefano Sturaro</v>
      </c>
      <c r="AF53" s="67" t="str">
        <f>IF(+Foglio1!X48="","",+Foglio1!X48)</f>
        <v>Genoa</v>
      </c>
    </row>
    <row r="54" spans="1:32" x14ac:dyDescent="0.25">
      <c r="A54" s="66" t="str">
        <f>IF(Foglio1!A49=0,"",+Foglio1!A49)</f>
        <v>Martin ErlicSpezia, 23, Di(C)</v>
      </c>
      <c r="B54" s="43" t="str">
        <f>IF(Foglio1!B49=0,"",+Foglio1!B49)</f>
        <v/>
      </c>
      <c r="C54" s="43">
        <f>IF(Foglio1!C49=0,"",+Foglio1!C49)</f>
        <v>192</v>
      </c>
      <c r="D54" s="43">
        <f>IF(Foglio1!D49=0,"",+Foglio1!D49)</f>
        <v>78</v>
      </c>
      <c r="E54" s="43">
        <f>IF(Foglio1!E49=0,"",+Foglio1!E49)</f>
        <v>3</v>
      </c>
      <c r="F54" s="43">
        <f>IF(Foglio1!F49=0,"",+Foglio1!F49)</f>
        <v>203</v>
      </c>
      <c r="G54" s="43" t="str">
        <f>IF(Foglio1!G49=0,"",+Foglio1!G49)</f>
        <v>-</v>
      </c>
      <c r="H54" s="43" t="str">
        <f>IF(Foglio1!H49=0,"",+Foglio1!H49)</f>
        <v>-</v>
      </c>
      <c r="I54" s="43">
        <f>IF(Foglio1!I49=0,"",+Foglio1!I49)</f>
        <v>1</v>
      </c>
      <c r="J54" s="43" t="str">
        <f>IF(Foglio1!J49=0,"",+Foglio1!J49)</f>
        <v>-</v>
      </c>
      <c r="K54" s="43" t="str">
        <f>IF(Foglio1!K49=0,"",+Foglio1!K49)</f>
        <v>-</v>
      </c>
      <c r="L54" s="43" t="str">
        <f>IF(Foglio1!L49=0,"",+Foglio1!L49)</f>
        <v>90.2</v>
      </c>
      <c r="M54" s="43" t="str">
        <f>IF(Foglio1!M49=0,"",+Foglio1!M49)</f>
        <v>1.7</v>
      </c>
      <c r="N54" s="43" t="str">
        <f>IF(Foglio1!N49=0,"",+Foglio1!N49)</f>
        <v>-</v>
      </c>
      <c r="O54" s="43" t="str">
        <f>IF(Foglio1!O49=0,"",+Foglio1!O49)</f>
        <v>6.02</v>
      </c>
      <c r="P54" s="1"/>
      <c r="Q54" s="44" t="str">
        <f t="shared" si="2"/>
        <v/>
      </c>
      <c r="R54" s="44" t="str">
        <f t="shared" si="5"/>
        <v/>
      </c>
      <c r="S54" s="44">
        <f t="shared" si="6"/>
        <v>203</v>
      </c>
      <c r="T54" s="44" t="str">
        <f t="shared" si="7"/>
        <v/>
      </c>
      <c r="U54" s="45"/>
      <c r="V54" s="46" t="str">
        <f t="shared" si="8"/>
        <v/>
      </c>
      <c r="W54" s="46" t="str">
        <f t="shared" si="9"/>
        <v/>
      </c>
      <c r="X54" s="46" t="str">
        <f t="shared" si="10"/>
        <v/>
      </c>
      <c r="Y54" s="46" t="str">
        <f t="shared" si="11"/>
        <v/>
      </c>
      <c r="Z54" s="47" t="str">
        <f t="shared" si="12"/>
        <v/>
      </c>
      <c r="AA54" s="47" t="str">
        <f t="shared" si="13"/>
        <v/>
      </c>
      <c r="AB54" s="47" t="str">
        <f t="shared" si="14"/>
        <v/>
      </c>
      <c r="AC54" s="47" t="str">
        <f t="shared" si="15"/>
        <v/>
      </c>
      <c r="AD54" s="48" t="str">
        <f t="shared" si="4"/>
        <v/>
      </c>
      <c r="AE54" s="44" t="str">
        <f>IF(+Foglio1!V49="","",+Foglio1!V49)</f>
        <v>Martin Erlic</v>
      </c>
      <c r="AF54" s="67" t="str">
        <f>IF(+Foglio1!X49="","",+Foglio1!X49)</f>
        <v>Spezia</v>
      </c>
    </row>
    <row r="55" spans="1:32" x14ac:dyDescent="0.25">
      <c r="A55" s="66" t="str">
        <f>IF(Foglio1!A50=0,"",+Foglio1!A50)</f>
        <v>Valon BehramiGenoa, 36, Cc(C)</v>
      </c>
      <c r="B55" s="43" t="str">
        <f>IF(Foglio1!B50=0,"",+Foglio1!B50)</f>
        <v/>
      </c>
      <c r="C55" s="43">
        <f>IF(Foglio1!C50=0,"",+Foglio1!C50)</f>
        <v>185</v>
      </c>
      <c r="D55" s="43">
        <f>IF(Foglio1!D50=0,"",+Foglio1!D50)</f>
        <v>78</v>
      </c>
      <c r="E55" s="43" t="str">
        <f>IF(Foglio1!E50=0,"",+Foglio1!E50)</f>
        <v>0(7)</v>
      </c>
      <c r="F55" s="43">
        <f>IF(Foglio1!F50=0,"",+Foglio1!F50)</f>
        <v>165</v>
      </c>
      <c r="G55" s="43" t="str">
        <f>IF(Foglio1!G50=0,"",+Foglio1!G50)</f>
        <v>-</v>
      </c>
      <c r="H55" s="43" t="str">
        <f>IF(Foglio1!H50=0,"",+Foglio1!H50)</f>
        <v>-</v>
      </c>
      <c r="I55" s="43">
        <f>IF(Foglio1!I50=0,"",+Foglio1!I50)</f>
        <v>3</v>
      </c>
      <c r="J55" s="43" t="str">
        <f>IF(Foglio1!J50=0,"",+Foglio1!J50)</f>
        <v>-</v>
      </c>
      <c r="K55" s="43" t="str">
        <f>IF(Foglio1!K50=0,"",+Foglio1!K50)</f>
        <v>0.1</v>
      </c>
      <c r="L55" s="43" t="str">
        <f>IF(Foglio1!L50=0,"",+Foglio1!L50)</f>
        <v>56.7</v>
      </c>
      <c r="M55" s="43" t="str">
        <f>IF(Foglio1!M50=0,"",+Foglio1!M50)</f>
        <v>-</v>
      </c>
      <c r="N55" s="43" t="str">
        <f>IF(Foglio1!N50=0,"",+Foglio1!N50)</f>
        <v>-</v>
      </c>
      <c r="O55" s="43" t="str">
        <f>IF(Foglio1!O50=0,"",+Foglio1!O50)</f>
        <v>6.02</v>
      </c>
      <c r="P55" s="2"/>
      <c r="Q55" s="44" t="str">
        <f t="shared" si="2"/>
        <v/>
      </c>
      <c r="R55" s="44" t="str">
        <f t="shared" si="5"/>
        <v/>
      </c>
      <c r="S55" s="44">
        <f t="shared" si="6"/>
        <v>55</v>
      </c>
      <c r="T55" s="44" t="str">
        <f t="shared" si="7"/>
        <v/>
      </c>
      <c r="U55" s="45"/>
      <c r="V55" s="46" t="str">
        <f t="shared" si="8"/>
        <v/>
      </c>
      <c r="W55" s="46" t="str">
        <f t="shared" si="9"/>
        <v/>
      </c>
      <c r="X55" s="46" t="str">
        <f t="shared" si="10"/>
        <v/>
      </c>
      <c r="Y55" s="46" t="str">
        <f t="shared" si="11"/>
        <v/>
      </c>
      <c r="Z55" s="47" t="str">
        <f t="shared" si="12"/>
        <v/>
      </c>
      <c r="AA55" s="47" t="str">
        <f t="shared" si="13"/>
        <v/>
      </c>
      <c r="AB55" s="47" t="str">
        <f t="shared" si="14"/>
        <v/>
      </c>
      <c r="AC55" s="47" t="str">
        <f t="shared" si="15"/>
        <v/>
      </c>
      <c r="AD55" s="48" t="str">
        <f t="shared" si="4"/>
        <v/>
      </c>
      <c r="AE55" s="44" t="str">
        <f>IF(+Foglio1!V50="","",+Foglio1!V50)</f>
        <v>Valon Behrami</v>
      </c>
      <c r="AF55" s="67" t="str">
        <f>IF(+Foglio1!X50="","",+Foglio1!X50)</f>
        <v>Genoa</v>
      </c>
    </row>
    <row r="56" spans="1:32" x14ac:dyDescent="0.25">
      <c r="A56" s="66" t="str">
        <f>IF(Foglio1!A51=0,"",+Foglio1!A51)</f>
        <v>Arkadiusz RecaSpezia, 26, Di(S),Cc(S)</v>
      </c>
      <c r="B56" s="43" t="str">
        <f>IF(Foglio1!B51=0,"",+Foglio1!B51)</f>
        <v/>
      </c>
      <c r="C56" s="43">
        <f>IF(Foglio1!C51=0,"",+Foglio1!C51)</f>
        <v>187</v>
      </c>
      <c r="D56" s="43">
        <f>IF(Foglio1!D51=0,"",+Foglio1!D51)</f>
        <v>81</v>
      </c>
      <c r="E56" s="43" t="str">
        <f>IF(Foglio1!E51=0,"",+Foglio1!E51)</f>
        <v>0(1)</v>
      </c>
      <c r="F56" s="43">
        <f>IF(Foglio1!F51=0,"",+Foglio1!F51)</f>
        <v>4</v>
      </c>
      <c r="G56" s="43" t="str">
        <f>IF(Foglio1!G51=0,"",+Foglio1!G51)</f>
        <v>-</v>
      </c>
      <c r="H56" s="43" t="str">
        <f>IF(Foglio1!H51=0,"",+Foglio1!H51)</f>
        <v>-</v>
      </c>
      <c r="I56" s="43" t="str">
        <f>IF(Foglio1!I51=0,"",+Foglio1!I51)</f>
        <v>-</v>
      </c>
      <c r="J56" s="43" t="str">
        <f>IF(Foglio1!J51=0,"",+Foglio1!J51)</f>
        <v>-</v>
      </c>
      <c r="K56" s="43" t="str">
        <f>IF(Foglio1!K51=0,"",+Foglio1!K51)</f>
        <v>-</v>
      </c>
      <c r="L56" s="43">
        <f>IF(Foglio1!L51=0,"",+Foglio1!L51)</f>
        <v>100</v>
      </c>
      <c r="M56" s="43" t="str">
        <f>IF(Foglio1!M51=0,"",+Foglio1!M51)</f>
        <v>-</v>
      </c>
      <c r="N56" s="43" t="str">
        <f>IF(Foglio1!N51=0,"",+Foglio1!N51)</f>
        <v>-</v>
      </c>
      <c r="O56" s="43" t="str">
        <f>IF(Foglio1!O51=0,"",+Foglio1!O51)</f>
        <v>6.00</v>
      </c>
      <c r="P56" s="1"/>
      <c r="Q56" s="44" t="str">
        <f t="shared" si="2"/>
        <v/>
      </c>
      <c r="R56" s="44" t="str">
        <f t="shared" si="5"/>
        <v/>
      </c>
      <c r="S56" s="44" t="str">
        <f t="shared" si="6"/>
        <v/>
      </c>
      <c r="T56" s="44" t="str">
        <f t="shared" si="7"/>
        <v/>
      </c>
      <c r="U56" s="45"/>
      <c r="V56" s="46" t="str">
        <f t="shared" si="8"/>
        <v/>
      </c>
      <c r="W56" s="46" t="str">
        <f t="shared" si="9"/>
        <v/>
      </c>
      <c r="X56" s="46" t="str">
        <f t="shared" si="10"/>
        <v/>
      </c>
      <c r="Y56" s="46" t="str">
        <f t="shared" si="11"/>
        <v/>
      </c>
      <c r="Z56" s="47" t="str">
        <f t="shared" si="12"/>
        <v/>
      </c>
      <c r="AA56" s="47" t="str">
        <f t="shared" si="13"/>
        <v/>
      </c>
      <c r="AB56" s="47" t="str">
        <f t="shared" si="14"/>
        <v/>
      </c>
      <c r="AC56" s="47" t="str">
        <f t="shared" si="15"/>
        <v/>
      </c>
      <c r="AD56" s="48" t="str">
        <f t="shared" si="4"/>
        <v/>
      </c>
      <c r="AE56" s="44" t="str">
        <f>IF(+Foglio1!V51="","",+Foglio1!V51)</f>
        <v>Arkadiusz Reca</v>
      </c>
      <c r="AF56" s="67" t="str">
        <f>IF(+Foglio1!X51="","",+Foglio1!X51)</f>
        <v>Spezia</v>
      </c>
    </row>
    <row r="57" spans="1:32" x14ac:dyDescent="0.25">
      <c r="A57" s="66" t="str">
        <f>IF(Foglio1!A52=0,"",+Foglio1!A52)</f>
        <v>Manolo PortanovaGenoa, 21, Midfielder</v>
      </c>
      <c r="B57" s="43" t="str">
        <f>IF(Foglio1!B52=0,"",+Foglio1!B52)</f>
        <v/>
      </c>
      <c r="C57" s="43" t="str">
        <f>IF(Foglio1!C52=0,"",+Foglio1!C52)</f>
        <v/>
      </c>
      <c r="D57" s="43" t="str">
        <f>IF(Foglio1!D52=0,"",+Foglio1!D52)</f>
        <v/>
      </c>
      <c r="E57" s="43" t="str">
        <f>IF(Foglio1!E52=0,"",+Foglio1!E52)</f>
        <v>0(1)</v>
      </c>
      <c r="F57" s="43">
        <f>IF(Foglio1!F52=0,"",+Foglio1!F52)</f>
        <v>31</v>
      </c>
      <c r="G57" s="43" t="str">
        <f>IF(Foglio1!G52=0,"",+Foglio1!G52)</f>
        <v>-</v>
      </c>
      <c r="H57" s="43" t="str">
        <f>IF(Foglio1!H52=0,"",+Foglio1!H52)</f>
        <v>-</v>
      </c>
      <c r="I57" s="43" t="str">
        <f>IF(Foglio1!I52=0,"",+Foglio1!I52)</f>
        <v>-</v>
      </c>
      <c r="J57" s="43" t="str">
        <f>IF(Foglio1!J52=0,"",+Foglio1!J52)</f>
        <v>-</v>
      </c>
      <c r="K57" s="43" t="str">
        <f>IF(Foglio1!K52=0,"",+Foglio1!K52)</f>
        <v>-</v>
      </c>
      <c r="L57" s="43">
        <f>IF(Foglio1!L52=0,"",+Foglio1!L52)</f>
        <v>50</v>
      </c>
      <c r="M57" s="43" t="str">
        <f>IF(Foglio1!M52=0,"",+Foglio1!M52)</f>
        <v>-</v>
      </c>
      <c r="N57" s="43" t="str">
        <f>IF(Foglio1!N52=0,"",+Foglio1!N52)</f>
        <v>-</v>
      </c>
      <c r="O57" s="43" t="str">
        <f>IF(Foglio1!O52=0,"",+Foglio1!O52)</f>
        <v>5.97</v>
      </c>
      <c r="P57" s="2"/>
      <c r="Q57" s="44" t="str">
        <f t="shared" si="2"/>
        <v/>
      </c>
      <c r="R57" s="44" t="str">
        <f t="shared" si="5"/>
        <v/>
      </c>
      <c r="S57" s="44" t="str">
        <f t="shared" si="6"/>
        <v/>
      </c>
      <c r="T57" s="44" t="str">
        <f t="shared" si="7"/>
        <v/>
      </c>
      <c r="U57" s="45"/>
      <c r="V57" s="46" t="str">
        <f t="shared" si="8"/>
        <v/>
      </c>
      <c r="W57" s="46" t="str">
        <f t="shared" si="9"/>
        <v/>
      </c>
      <c r="X57" s="46" t="str">
        <f t="shared" si="10"/>
        <v/>
      </c>
      <c r="Y57" s="46" t="str">
        <f t="shared" si="11"/>
        <v/>
      </c>
      <c r="Z57" s="47" t="str">
        <f t="shared" si="12"/>
        <v/>
      </c>
      <c r="AA57" s="47" t="str">
        <f t="shared" si="13"/>
        <v/>
      </c>
      <c r="AB57" s="47" t="str">
        <f t="shared" si="14"/>
        <v/>
      </c>
      <c r="AC57" s="47" t="str">
        <f t="shared" si="15"/>
        <v/>
      </c>
      <c r="AD57" s="48" t="str">
        <f t="shared" si="4"/>
        <v/>
      </c>
      <c r="AE57" s="44" t="str">
        <f>IF(+Foglio1!V52="","",+Foglio1!V52)</f>
        <v>Manolo Portanova</v>
      </c>
      <c r="AF57" s="67" t="str">
        <f>IF(+Foglio1!X52="","",+Foglio1!X52)</f>
        <v>Genoa</v>
      </c>
    </row>
    <row r="58" spans="1:32" x14ac:dyDescent="0.25">
      <c r="A58" s="66" t="str">
        <f>IF(Foglio1!A53=0,"",+Foglio1!A53)</f>
        <v>Samuel MrázSpezia, 24, Forward</v>
      </c>
      <c r="B58" s="43" t="str">
        <f>IF(Foglio1!B53=0,"",+Foglio1!B53)</f>
        <v/>
      </c>
      <c r="C58" s="43">
        <f>IF(Foglio1!C53=0,"",+Foglio1!C53)</f>
        <v>184</v>
      </c>
      <c r="D58" s="43">
        <f>IF(Foglio1!D53=0,"",+Foglio1!D53)</f>
        <v>80</v>
      </c>
      <c r="E58" s="43" t="str">
        <f>IF(Foglio1!E53=0,"",+Foglio1!E53)</f>
        <v>0(2)</v>
      </c>
      <c r="F58" s="43">
        <f>IF(Foglio1!F53=0,"",+Foglio1!F53)</f>
        <v>52</v>
      </c>
      <c r="G58" s="43" t="str">
        <f>IF(Foglio1!G53=0,"",+Foglio1!G53)</f>
        <v>-</v>
      </c>
      <c r="H58" s="43" t="str">
        <f>IF(Foglio1!H53=0,"",+Foglio1!H53)</f>
        <v>-</v>
      </c>
      <c r="I58" s="43" t="str">
        <f>IF(Foglio1!I53=0,"",+Foglio1!I53)</f>
        <v>-</v>
      </c>
      <c r="J58" s="43" t="str">
        <f>IF(Foglio1!J53=0,"",+Foglio1!J53)</f>
        <v>-</v>
      </c>
      <c r="K58" s="43" t="str">
        <f>IF(Foglio1!K53=0,"",+Foglio1!K53)</f>
        <v>0.5</v>
      </c>
      <c r="L58" s="43" t="str">
        <f>IF(Foglio1!L53=0,"",+Foglio1!L53)</f>
        <v>66.7</v>
      </c>
      <c r="M58" s="43">
        <f>IF(Foglio1!M53=0,"",+Foglio1!M53)</f>
        <v>1</v>
      </c>
      <c r="N58" s="43" t="str">
        <f>IF(Foglio1!N53=0,"",+Foglio1!N53)</f>
        <v>-</v>
      </c>
      <c r="O58" s="43" t="str">
        <f>IF(Foglio1!O53=0,"",+Foglio1!O53)</f>
        <v>5.94</v>
      </c>
      <c r="P58" s="1"/>
      <c r="Q58" s="44" t="str">
        <f t="shared" si="2"/>
        <v/>
      </c>
      <c r="R58" s="44" t="str">
        <f t="shared" si="5"/>
        <v/>
      </c>
      <c r="S58" s="44" t="str">
        <f t="shared" si="6"/>
        <v/>
      </c>
      <c r="T58" s="44" t="str">
        <f t="shared" si="7"/>
        <v/>
      </c>
      <c r="U58" s="45"/>
      <c r="V58" s="46" t="str">
        <f t="shared" si="8"/>
        <v/>
      </c>
      <c r="W58" s="46" t="str">
        <f t="shared" si="9"/>
        <v/>
      </c>
      <c r="X58" s="46" t="str">
        <f t="shared" si="10"/>
        <v/>
      </c>
      <c r="Y58" s="46" t="str">
        <f t="shared" si="11"/>
        <v/>
      </c>
      <c r="Z58" s="47" t="str">
        <f t="shared" si="12"/>
        <v/>
      </c>
      <c r="AA58" s="47" t="str">
        <f t="shared" si="13"/>
        <v/>
      </c>
      <c r="AB58" s="47" t="str">
        <f t="shared" si="14"/>
        <v/>
      </c>
      <c r="AC58" s="47" t="str">
        <f t="shared" si="15"/>
        <v/>
      </c>
      <c r="AD58" s="48" t="str">
        <f t="shared" si="4"/>
        <v/>
      </c>
      <c r="AE58" s="44" t="str">
        <f>IF(+Foglio1!V53="","",+Foglio1!V53)</f>
        <v>Samuel Mráz</v>
      </c>
      <c r="AF58" s="67" t="str">
        <f>IF(+Foglio1!X53="","",+Foglio1!X53)</f>
        <v>Spezia</v>
      </c>
    </row>
    <row r="59" spans="1:32" x14ac:dyDescent="0.25">
      <c r="A59" s="66" t="str">
        <f>IF(Foglio1!A54=0,"",+Foglio1!A54)</f>
        <v>Andrea FavilliGenoa, 24, AC</v>
      </c>
      <c r="B59" s="43" t="str">
        <f>IF(Foglio1!B54=0,"",+Foglio1!B54)</f>
        <v/>
      </c>
      <c r="C59" s="43">
        <f>IF(Foglio1!C54=0,"",+Foglio1!C54)</f>
        <v>191</v>
      </c>
      <c r="D59" s="43">
        <f>IF(Foglio1!D54=0,"",+Foglio1!D54)</f>
        <v>85</v>
      </c>
      <c r="E59" s="43" t="str">
        <f>IF(Foglio1!E54=0,"",+Foglio1!E54)</f>
        <v>0(1)</v>
      </c>
      <c r="F59" s="43">
        <f>IF(Foglio1!F54=0,"",+Foglio1!F54)</f>
        <v>36</v>
      </c>
      <c r="G59" s="43" t="str">
        <f>IF(Foglio1!G54=0,"",+Foglio1!G54)</f>
        <v>-</v>
      </c>
      <c r="H59" s="43" t="str">
        <f>IF(Foglio1!H54=0,"",+Foglio1!H54)</f>
        <v>-</v>
      </c>
      <c r="I59" s="43" t="str">
        <f>IF(Foglio1!I54=0,"",+Foglio1!I54)</f>
        <v>-</v>
      </c>
      <c r="J59" s="43" t="str">
        <f>IF(Foglio1!J54=0,"",+Foglio1!J54)</f>
        <v>-</v>
      </c>
      <c r="K59" s="43" t="str">
        <f>IF(Foglio1!K54=0,"",+Foglio1!K54)</f>
        <v>-</v>
      </c>
      <c r="L59" s="43" t="str">
        <f>IF(Foglio1!L54=0,"",+Foglio1!L54)</f>
        <v>83.3</v>
      </c>
      <c r="M59" s="43" t="str">
        <f>IF(Foglio1!M54=0,"",+Foglio1!M54)</f>
        <v>-</v>
      </c>
      <c r="N59" s="43" t="str">
        <f>IF(Foglio1!N54=0,"",+Foglio1!N54)</f>
        <v>-</v>
      </c>
      <c r="O59" s="43" t="str">
        <f>IF(Foglio1!O54=0,"",+Foglio1!O54)</f>
        <v>5.92</v>
      </c>
      <c r="P59" s="2"/>
      <c r="Q59" s="44" t="str">
        <f t="shared" si="2"/>
        <v/>
      </c>
      <c r="R59" s="44" t="str">
        <f t="shared" si="5"/>
        <v/>
      </c>
      <c r="S59" s="44" t="str">
        <f t="shared" si="6"/>
        <v/>
      </c>
      <c r="T59" s="44" t="str">
        <f t="shared" si="7"/>
        <v/>
      </c>
      <c r="U59" s="45"/>
      <c r="V59" s="46" t="str">
        <f t="shared" si="8"/>
        <v/>
      </c>
      <c r="W59" s="46" t="str">
        <f t="shared" si="9"/>
        <v/>
      </c>
      <c r="X59" s="46" t="str">
        <f t="shared" si="10"/>
        <v/>
      </c>
      <c r="Y59" s="46" t="str">
        <f t="shared" si="11"/>
        <v/>
      </c>
      <c r="Z59" s="47" t="str">
        <f t="shared" si="12"/>
        <v/>
      </c>
      <c r="AA59" s="47" t="str">
        <f t="shared" si="13"/>
        <v/>
      </c>
      <c r="AB59" s="47" t="str">
        <f t="shared" si="14"/>
        <v/>
      </c>
      <c r="AC59" s="47" t="str">
        <f t="shared" si="15"/>
        <v/>
      </c>
      <c r="AD59" s="48" t="str">
        <f t="shared" si="4"/>
        <v/>
      </c>
      <c r="AE59" s="44" t="str">
        <f>IF(+Foglio1!V54="","",+Foglio1!V54)</f>
        <v>Andrea Favilli</v>
      </c>
      <c r="AF59" s="67" t="str">
        <f>IF(+Foglio1!X54="","",+Foglio1!X54)</f>
        <v>Genoa</v>
      </c>
    </row>
    <row r="60" spans="1:32" x14ac:dyDescent="0.25">
      <c r="A60" s="66" t="str">
        <f>IF(Foglio1!A55=0,"",+Foglio1!A55)</f>
        <v>Laurens SerpeGenoa, 20, Defender</v>
      </c>
      <c r="B60" s="43" t="str">
        <f>IF(Foglio1!B55=0,"",+Foglio1!B55)</f>
        <v/>
      </c>
      <c r="C60" s="43" t="str">
        <f>IF(Foglio1!C55=0,"",+Foglio1!C55)</f>
        <v/>
      </c>
      <c r="D60" s="43" t="str">
        <f>IF(Foglio1!D55=0,"",+Foglio1!D55)</f>
        <v/>
      </c>
      <c r="E60" s="43" t="str">
        <f>IF(Foglio1!E55=0,"",+Foglio1!E55)</f>
        <v>0(1)</v>
      </c>
      <c r="F60" s="43">
        <f>IF(Foglio1!F55=0,"",+Foglio1!F55)</f>
        <v>45</v>
      </c>
      <c r="G60" s="43" t="str">
        <f>IF(Foglio1!G55=0,"",+Foglio1!G55)</f>
        <v>-</v>
      </c>
      <c r="H60" s="43" t="str">
        <f>IF(Foglio1!H55=0,"",+Foglio1!H55)</f>
        <v>-</v>
      </c>
      <c r="I60" s="43" t="str">
        <f>IF(Foglio1!I55=0,"",+Foglio1!I55)</f>
        <v>-</v>
      </c>
      <c r="J60" s="43" t="str">
        <f>IF(Foglio1!J55=0,"",+Foglio1!J55)</f>
        <v>-</v>
      </c>
      <c r="K60" s="43" t="str">
        <f>IF(Foglio1!K55=0,"",+Foglio1!K55)</f>
        <v>-</v>
      </c>
      <c r="L60" s="43" t="str">
        <f>IF(Foglio1!L55=0,"",+Foglio1!L55)</f>
        <v>86.7</v>
      </c>
      <c r="M60" s="43" t="str">
        <f>IF(Foglio1!M55=0,"",+Foglio1!M55)</f>
        <v>-</v>
      </c>
      <c r="N60" s="43" t="str">
        <f>IF(Foglio1!N55=0,"",+Foglio1!N55)</f>
        <v>-</v>
      </c>
      <c r="O60" s="43" t="str">
        <f>IF(Foglio1!O55=0,"",+Foglio1!O55)</f>
        <v>5.87</v>
      </c>
      <c r="P60" s="1"/>
      <c r="Q60" s="44" t="str">
        <f t="shared" si="2"/>
        <v/>
      </c>
      <c r="R60" s="44" t="str">
        <f t="shared" si="5"/>
        <v/>
      </c>
      <c r="S60" s="44" t="str">
        <f t="shared" si="6"/>
        <v/>
      </c>
      <c r="T60" s="44" t="str">
        <f t="shared" si="7"/>
        <v/>
      </c>
      <c r="U60" s="45"/>
      <c r="V60" s="46" t="str">
        <f t="shared" si="8"/>
        <v/>
      </c>
      <c r="W60" s="46" t="str">
        <f t="shared" si="9"/>
        <v/>
      </c>
      <c r="X60" s="46" t="str">
        <f t="shared" si="10"/>
        <v/>
      </c>
      <c r="Y60" s="46" t="str">
        <f t="shared" si="11"/>
        <v/>
      </c>
      <c r="Z60" s="47" t="str">
        <f t="shared" si="12"/>
        <v/>
      </c>
      <c r="AA60" s="47" t="str">
        <f t="shared" si="13"/>
        <v/>
      </c>
      <c r="AB60" s="47" t="str">
        <f t="shared" si="14"/>
        <v/>
      </c>
      <c r="AC60" s="47" t="str">
        <f t="shared" si="15"/>
        <v/>
      </c>
      <c r="AD60" s="48" t="str">
        <f t="shared" si="4"/>
        <v/>
      </c>
      <c r="AE60" s="44" t="str">
        <f>IF(+Foglio1!V55="","",+Foglio1!V55)</f>
        <v>Laurens Serpe</v>
      </c>
      <c r="AF60" s="67" t="str">
        <f>IF(+Foglio1!X55="","",+Foglio1!X55)</f>
        <v>Genoa</v>
      </c>
    </row>
    <row r="61" spans="1:32" x14ac:dyDescent="0.25">
      <c r="A61" s="66" t="str">
        <f>IF(Foglio1!A56=0,"",+Foglio1!A56)</f>
        <v>Luca VignaliSpezia, 25, Di(D)</v>
      </c>
      <c r="B61" s="43" t="str">
        <f>IF(Foglio1!B56=0,"",+Foglio1!B56)</f>
        <v/>
      </c>
      <c r="C61" s="43">
        <f>IF(Foglio1!C56=0,"",+Foglio1!C56)</f>
        <v>183</v>
      </c>
      <c r="D61" s="43">
        <f>IF(Foglio1!D56=0,"",+Foglio1!D56)</f>
        <v>75</v>
      </c>
      <c r="E61" s="43" t="str">
        <f>IF(Foglio1!E56=0,"",+Foglio1!E56)</f>
        <v>1(1)</v>
      </c>
      <c r="F61" s="43">
        <f>IF(Foglio1!F56=0,"",+Foglio1!F56)</f>
        <v>85</v>
      </c>
      <c r="G61" s="43" t="str">
        <f>IF(Foglio1!G56=0,"",+Foglio1!G56)</f>
        <v>-</v>
      </c>
      <c r="H61" s="43" t="str">
        <f>IF(Foglio1!H56=0,"",+Foglio1!H56)</f>
        <v>-</v>
      </c>
      <c r="I61" s="43" t="str">
        <f>IF(Foglio1!I56=0,"",+Foglio1!I56)</f>
        <v>-</v>
      </c>
      <c r="J61" s="43" t="str">
        <f>IF(Foglio1!J56=0,"",+Foglio1!J56)</f>
        <v>-</v>
      </c>
      <c r="K61" s="43" t="str">
        <f>IF(Foglio1!K56=0,"",+Foglio1!K56)</f>
        <v>-</v>
      </c>
      <c r="L61" s="43" t="str">
        <f>IF(Foglio1!L56=0,"",+Foglio1!L56)</f>
        <v>85.4</v>
      </c>
      <c r="M61" s="43" t="str">
        <f>IF(Foglio1!M56=0,"",+Foglio1!M56)</f>
        <v>0.5</v>
      </c>
      <c r="N61" s="43" t="str">
        <f>IF(Foglio1!N56=0,"",+Foglio1!N56)</f>
        <v>-</v>
      </c>
      <c r="O61" s="43" t="str">
        <f>IF(Foglio1!O56=0,"",+Foglio1!O56)</f>
        <v>5.86</v>
      </c>
      <c r="P61" s="49"/>
      <c r="Q61" s="44" t="str">
        <f t="shared" si="2"/>
        <v/>
      </c>
      <c r="R61" s="44" t="str">
        <f t="shared" si="5"/>
        <v/>
      </c>
      <c r="S61" s="44" t="str">
        <f t="shared" si="6"/>
        <v/>
      </c>
      <c r="T61" s="44" t="str">
        <f t="shared" si="7"/>
        <v/>
      </c>
      <c r="U61" s="45"/>
      <c r="V61" s="46" t="str">
        <f t="shared" si="8"/>
        <v/>
      </c>
      <c r="W61" s="46" t="str">
        <f t="shared" si="9"/>
        <v/>
      </c>
      <c r="X61" s="46" t="str">
        <f t="shared" si="10"/>
        <v/>
      </c>
      <c r="Y61" s="46" t="str">
        <f t="shared" si="11"/>
        <v/>
      </c>
      <c r="Z61" s="47" t="str">
        <f t="shared" si="12"/>
        <v/>
      </c>
      <c r="AA61" s="47" t="str">
        <f t="shared" si="13"/>
        <v/>
      </c>
      <c r="AB61" s="47" t="str">
        <f t="shared" si="14"/>
        <v/>
      </c>
      <c r="AC61" s="47" t="str">
        <f t="shared" si="15"/>
        <v/>
      </c>
      <c r="AD61" s="48" t="str">
        <f t="shared" si="4"/>
        <v/>
      </c>
      <c r="AE61" s="44" t="str">
        <f>IF(+Foglio1!V56="","",+Foglio1!V56)</f>
        <v>Luca Vignali</v>
      </c>
      <c r="AF61" s="67" t="str">
        <f>IF(+Foglio1!X56="","",+Foglio1!X56)</f>
        <v>Spezia</v>
      </c>
    </row>
    <row r="62" spans="1:32" x14ac:dyDescent="0.25">
      <c r="A62" s="66" t="str">
        <f>IF(Foglio1!A57=0,"",+Foglio1!A57)</f>
        <v/>
      </c>
      <c r="B62" s="43" t="str">
        <f>IF(Foglio1!B57=0,"",+Foglio1!B57)</f>
        <v/>
      </c>
      <c r="C62" s="43" t="str">
        <f>IF(Foglio1!C57=0,"",+Foglio1!C57)</f>
        <v/>
      </c>
      <c r="D62" s="43" t="str">
        <f>IF(Foglio1!D57=0,"",+Foglio1!D57)</f>
        <v/>
      </c>
      <c r="E62" s="43" t="str">
        <f>IF(Foglio1!E57=0,"",+Foglio1!E57)</f>
        <v/>
      </c>
      <c r="F62" s="43" t="str">
        <f>IF(Foglio1!F57=0,"",+Foglio1!F57)</f>
        <v/>
      </c>
      <c r="G62" s="43" t="str">
        <f>IF(Foglio1!G57=0,"",+Foglio1!G57)</f>
        <v/>
      </c>
      <c r="H62" s="43" t="str">
        <f>IF(Foglio1!H57=0,"",+Foglio1!H57)</f>
        <v/>
      </c>
      <c r="I62" s="43" t="str">
        <f>IF(Foglio1!I57=0,"",+Foglio1!I57)</f>
        <v/>
      </c>
      <c r="J62" s="43" t="str">
        <f>IF(Foglio1!J57=0,"",+Foglio1!J57)</f>
        <v/>
      </c>
      <c r="K62" s="43" t="str">
        <f>IF(Foglio1!K57=0,"",+Foglio1!K57)</f>
        <v/>
      </c>
      <c r="L62" s="43" t="str">
        <f>IF(Foglio1!L57=0,"",+Foglio1!L57)</f>
        <v/>
      </c>
      <c r="M62" s="43" t="str">
        <f>IF(Foglio1!M57=0,"",+Foglio1!M57)</f>
        <v/>
      </c>
      <c r="N62" s="43" t="str">
        <f>IF(Foglio1!N57=0,"",+Foglio1!N57)</f>
        <v/>
      </c>
      <c r="O62" s="43" t="str">
        <f>IF(Foglio1!O57=0,"",+Foglio1!O57)</f>
        <v/>
      </c>
      <c r="P62" s="49"/>
      <c r="Q62" s="44" t="str">
        <f t="shared" si="2"/>
        <v/>
      </c>
      <c r="R62" s="44" t="str">
        <f t="shared" si="5"/>
        <v/>
      </c>
      <c r="S62" s="44" t="str">
        <f t="shared" si="6"/>
        <v/>
      </c>
      <c r="T62" s="44" t="str">
        <f t="shared" si="7"/>
        <v/>
      </c>
      <c r="U62" s="45"/>
      <c r="V62" s="46" t="str">
        <f t="shared" si="8"/>
        <v/>
      </c>
      <c r="W62" s="46" t="str">
        <f t="shared" si="9"/>
        <v/>
      </c>
      <c r="X62" s="46" t="str">
        <f t="shared" si="10"/>
        <v/>
      </c>
      <c r="Y62" s="46" t="str">
        <f t="shared" si="11"/>
        <v/>
      </c>
      <c r="Z62" s="47" t="str">
        <f t="shared" si="12"/>
        <v/>
      </c>
      <c r="AA62" s="47" t="str">
        <f t="shared" si="13"/>
        <v/>
      </c>
      <c r="AB62" s="47" t="str">
        <f t="shared" si="14"/>
        <v/>
      </c>
      <c r="AC62" s="47" t="str">
        <f t="shared" si="15"/>
        <v/>
      </c>
      <c r="AD62" s="48" t="str">
        <f t="shared" si="4"/>
        <v/>
      </c>
      <c r="AE62" s="44" t="str">
        <f>IF(+Foglio1!V57="","",+Foglio1!V57)</f>
        <v/>
      </c>
      <c r="AF62" s="67" t="str">
        <f>IF(+Foglio1!X57="","",+Foglio1!X57)</f>
        <v/>
      </c>
    </row>
    <row r="63" spans="1:32" x14ac:dyDescent="0.25">
      <c r="A63" s="66" t="str">
        <f>IF(Foglio1!A58=0,"",+Foglio1!A58)</f>
        <v/>
      </c>
      <c r="B63" s="43" t="str">
        <f>IF(Foglio1!B58=0,"",+Foglio1!B58)</f>
        <v/>
      </c>
      <c r="C63" s="43" t="str">
        <f>IF(Foglio1!C58=0,"",+Foglio1!C58)</f>
        <v/>
      </c>
      <c r="D63" s="43" t="str">
        <f>IF(Foglio1!D58=0,"",+Foglio1!D58)</f>
        <v/>
      </c>
      <c r="E63" s="43" t="str">
        <f>IF(Foglio1!E58=0,"",+Foglio1!E58)</f>
        <v/>
      </c>
      <c r="F63" s="43" t="str">
        <f>IF(Foglio1!F58=0,"",+Foglio1!F58)</f>
        <v/>
      </c>
      <c r="G63" s="43" t="str">
        <f>IF(Foglio1!G58=0,"",+Foglio1!G58)</f>
        <v/>
      </c>
      <c r="H63" s="43" t="str">
        <f>IF(Foglio1!H58=0,"",+Foglio1!H58)</f>
        <v/>
      </c>
      <c r="I63" s="43" t="str">
        <f>IF(Foglio1!I58=0,"",+Foglio1!I58)</f>
        <v/>
      </c>
      <c r="J63" s="43" t="str">
        <f>IF(Foglio1!J58=0,"",+Foglio1!J58)</f>
        <v/>
      </c>
      <c r="K63" s="43" t="str">
        <f>IF(Foglio1!K58=0,"",+Foglio1!K58)</f>
        <v/>
      </c>
      <c r="L63" s="43" t="str">
        <f>IF(Foglio1!L58=0,"",+Foglio1!L58)</f>
        <v/>
      </c>
      <c r="M63" s="43" t="str">
        <f>IF(Foglio1!M58=0,"",+Foglio1!M58)</f>
        <v/>
      </c>
      <c r="N63" s="43" t="str">
        <f>IF(Foglio1!N58=0,"",+Foglio1!N58)</f>
        <v/>
      </c>
      <c r="O63" s="43" t="str">
        <f>IF(Foglio1!O58=0,"",+Foglio1!O58)</f>
        <v/>
      </c>
      <c r="P63" s="49"/>
      <c r="Q63" s="44" t="str">
        <f t="shared" si="2"/>
        <v/>
      </c>
      <c r="R63" s="44" t="str">
        <f t="shared" si="5"/>
        <v/>
      </c>
      <c r="S63" s="44" t="str">
        <f t="shared" si="6"/>
        <v/>
      </c>
      <c r="T63" s="44" t="str">
        <f t="shared" si="7"/>
        <v/>
      </c>
      <c r="U63" s="45"/>
      <c r="V63" s="46" t="str">
        <f t="shared" si="8"/>
        <v/>
      </c>
      <c r="W63" s="46" t="str">
        <f t="shared" si="9"/>
        <v/>
      </c>
      <c r="X63" s="46" t="str">
        <f t="shared" si="10"/>
        <v/>
      </c>
      <c r="Y63" s="46" t="str">
        <f t="shared" si="11"/>
        <v/>
      </c>
      <c r="Z63" s="47" t="str">
        <f t="shared" si="12"/>
        <v/>
      </c>
      <c r="AA63" s="47" t="str">
        <f t="shared" si="13"/>
        <v/>
      </c>
      <c r="AB63" s="47" t="str">
        <f t="shared" si="14"/>
        <v/>
      </c>
      <c r="AC63" s="47" t="str">
        <f t="shared" si="15"/>
        <v/>
      </c>
      <c r="AD63" s="48" t="str">
        <f t="shared" si="4"/>
        <v/>
      </c>
      <c r="AE63" s="44" t="str">
        <f>IF(+Foglio1!V58="","",+Foglio1!V58)</f>
        <v/>
      </c>
      <c r="AF63" s="67" t="str">
        <f>IF(+Foglio1!X58="","",+Foglio1!X58)</f>
        <v/>
      </c>
    </row>
    <row r="64" spans="1:32" x14ac:dyDescent="0.25">
      <c r="A64" s="66" t="str">
        <f>IF(Foglio1!A59=0,"",+Foglio1!A59)</f>
        <v/>
      </c>
      <c r="B64" s="43" t="str">
        <f>IF(Foglio1!B59=0,"",+Foglio1!B59)</f>
        <v/>
      </c>
      <c r="C64" s="43" t="str">
        <f>IF(Foglio1!C59=0,"",+Foglio1!C59)</f>
        <v/>
      </c>
      <c r="D64" s="43" t="str">
        <f>IF(Foglio1!D59=0,"",+Foglio1!D59)</f>
        <v/>
      </c>
      <c r="E64" s="43" t="str">
        <f>IF(Foglio1!E59=0,"",+Foglio1!E59)</f>
        <v/>
      </c>
      <c r="F64" s="43" t="str">
        <f>IF(Foglio1!F59=0,"",+Foglio1!F59)</f>
        <v/>
      </c>
      <c r="G64" s="43" t="str">
        <f>IF(Foglio1!G59=0,"",+Foglio1!G59)</f>
        <v/>
      </c>
      <c r="H64" s="43" t="str">
        <f>IF(Foglio1!H59=0,"",+Foglio1!H59)</f>
        <v/>
      </c>
      <c r="I64" s="43" t="str">
        <f>IF(Foglio1!I59=0,"",+Foglio1!I59)</f>
        <v/>
      </c>
      <c r="J64" s="43" t="str">
        <f>IF(Foglio1!J59=0,"",+Foglio1!J59)</f>
        <v/>
      </c>
      <c r="K64" s="43" t="str">
        <f>IF(Foglio1!K59=0,"",+Foglio1!K59)</f>
        <v/>
      </c>
      <c r="L64" s="43" t="str">
        <f>IF(Foglio1!L59=0,"",+Foglio1!L59)</f>
        <v/>
      </c>
      <c r="M64" s="43" t="str">
        <f>IF(Foglio1!M59=0,"",+Foglio1!M59)</f>
        <v/>
      </c>
      <c r="N64" s="43" t="str">
        <f>IF(Foglio1!N59=0,"",+Foglio1!N59)</f>
        <v/>
      </c>
      <c r="O64" s="43" t="str">
        <f>IF(Foglio1!O59=0,"",+Foglio1!O59)</f>
        <v/>
      </c>
      <c r="P64" s="49"/>
      <c r="Q64" s="44" t="str">
        <f t="shared" si="2"/>
        <v/>
      </c>
      <c r="R64" s="44" t="str">
        <f t="shared" si="5"/>
        <v/>
      </c>
      <c r="S64" s="44" t="str">
        <f t="shared" si="6"/>
        <v/>
      </c>
      <c r="T64" s="44" t="str">
        <f t="shared" si="7"/>
        <v/>
      </c>
      <c r="U64" s="45"/>
      <c r="V64" s="46" t="str">
        <f t="shared" si="8"/>
        <v/>
      </c>
      <c r="W64" s="46" t="str">
        <f t="shared" si="9"/>
        <v/>
      </c>
      <c r="X64" s="46" t="str">
        <f t="shared" si="10"/>
        <v/>
      </c>
      <c r="Y64" s="46" t="str">
        <f t="shared" si="11"/>
        <v/>
      </c>
      <c r="Z64" s="47" t="str">
        <f t="shared" si="12"/>
        <v/>
      </c>
      <c r="AA64" s="47" t="str">
        <f t="shared" si="13"/>
        <v/>
      </c>
      <c r="AB64" s="47" t="str">
        <f t="shared" si="14"/>
        <v/>
      </c>
      <c r="AC64" s="47" t="str">
        <f t="shared" si="15"/>
        <v/>
      </c>
      <c r="AD64" s="48" t="str">
        <f t="shared" si="4"/>
        <v/>
      </c>
      <c r="AE64" s="44" t="str">
        <f>IF(+Foglio1!V59="","",+Foglio1!V59)</f>
        <v/>
      </c>
      <c r="AF64" s="67" t="str">
        <f>IF(+Foglio1!X59="","",+Foglio1!X59)</f>
        <v/>
      </c>
    </row>
    <row r="65" spans="1:32" x14ac:dyDescent="0.25">
      <c r="A65" s="66" t="str">
        <f>IF(Foglio1!A60=0,"",+Foglio1!A60)</f>
        <v/>
      </c>
      <c r="B65" s="43" t="str">
        <f>IF(Foglio1!B60=0,"",+Foglio1!B60)</f>
        <v/>
      </c>
      <c r="C65" s="43" t="str">
        <f>IF(Foglio1!C60=0,"",+Foglio1!C60)</f>
        <v/>
      </c>
      <c r="D65" s="43" t="str">
        <f>IF(Foglio1!D60=0,"",+Foglio1!D60)</f>
        <v/>
      </c>
      <c r="E65" s="43" t="str">
        <f>IF(Foglio1!E60=0,"",+Foglio1!E60)</f>
        <v/>
      </c>
      <c r="F65" s="43" t="str">
        <f>IF(Foglio1!F60=0,"",+Foglio1!F60)</f>
        <v/>
      </c>
      <c r="G65" s="43" t="str">
        <f>IF(Foglio1!G60=0,"",+Foglio1!G60)</f>
        <v/>
      </c>
      <c r="H65" s="43" t="str">
        <f>IF(Foglio1!H60=0,"",+Foglio1!H60)</f>
        <v/>
      </c>
      <c r="I65" s="43" t="str">
        <f>IF(Foglio1!I60=0,"",+Foglio1!I60)</f>
        <v/>
      </c>
      <c r="J65" s="43" t="str">
        <f>IF(Foglio1!J60=0,"",+Foglio1!J60)</f>
        <v/>
      </c>
      <c r="K65" s="43" t="str">
        <f>IF(Foglio1!K60=0,"",+Foglio1!K60)</f>
        <v/>
      </c>
      <c r="L65" s="43" t="str">
        <f>IF(Foglio1!L60=0,"",+Foglio1!L60)</f>
        <v/>
      </c>
      <c r="M65" s="43" t="str">
        <f>IF(Foglio1!M60=0,"",+Foglio1!M60)</f>
        <v/>
      </c>
      <c r="N65" s="43" t="str">
        <f>IF(Foglio1!N60=0,"",+Foglio1!N60)</f>
        <v/>
      </c>
      <c r="O65" s="43" t="str">
        <f>IF(Foglio1!O60=0,"",+Foglio1!O60)</f>
        <v/>
      </c>
      <c r="P65" s="49"/>
      <c r="Q65" s="44" t="str">
        <f t="shared" si="2"/>
        <v/>
      </c>
      <c r="R65" s="44" t="str">
        <f t="shared" si="5"/>
        <v/>
      </c>
      <c r="S65" s="44" t="str">
        <f t="shared" si="6"/>
        <v/>
      </c>
      <c r="T65" s="44" t="str">
        <f t="shared" si="7"/>
        <v/>
      </c>
      <c r="U65" s="45"/>
      <c r="V65" s="46" t="str">
        <f t="shared" si="8"/>
        <v/>
      </c>
      <c r="W65" s="46" t="str">
        <f t="shared" si="9"/>
        <v/>
      </c>
      <c r="X65" s="46" t="str">
        <f t="shared" si="10"/>
        <v/>
      </c>
      <c r="Y65" s="46" t="str">
        <f t="shared" si="11"/>
        <v/>
      </c>
      <c r="Z65" s="47" t="str">
        <f t="shared" si="12"/>
        <v/>
      </c>
      <c r="AA65" s="47" t="str">
        <f t="shared" si="13"/>
        <v/>
      </c>
      <c r="AB65" s="47" t="str">
        <f t="shared" si="14"/>
        <v/>
      </c>
      <c r="AC65" s="47" t="str">
        <f t="shared" si="15"/>
        <v/>
      </c>
      <c r="AD65" s="48" t="str">
        <f t="shared" si="4"/>
        <v/>
      </c>
      <c r="AE65" s="44" t="str">
        <f>IF(+Foglio1!V60="","",+Foglio1!V60)</f>
        <v/>
      </c>
      <c r="AF65" s="67" t="str">
        <f>IF(+Foglio1!X60="","",+Foglio1!X60)</f>
        <v/>
      </c>
    </row>
    <row r="66" spans="1:32" x14ac:dyDescent="0.25">
      <c r="A66" s="66" t="str">
        <f>IF(Foglio1!A61=0,"",+Foglio1!A61)</f>
        <v/>
      </c>
      <c r="B66" s="43" t="str">
        <f>IF(Foglio1!B61=0,"",+Foglio1!B61)</f>
        <v/>
      </c>
      <c r="C66" s="43" t="str">
        <f>IF(Foglio1!C61=0,"",+Foglio1!C61)</f>
        <v/>
      </c>
      <c r="D66" s="43" t="str">
        <f>IF(Foglio1!D61=0,"",+Foglio1!D61)</f>
        <v/>
      </c>
      <c r="E66" s="43" t="str">
        <f>IF(Foglio1!E61=0,"",+Foglio1!E61)</f>
        <v/>
      </c>
      <c r="F66" s="43" t="str">
        <f>IF(Foglio1!F61=0,"",+Foglio1!F61)</f>
        <v/>
      </c>
      <c r="G66" s="43" t="str">
        <f>IF(Foglio1!G61=0,"",+Foglio1!G61)</f>
        <v/>
      </c>
      <c r="H66" s="43" t="str">
        <f>IF(Foglio1!H61=0,"",+Foglio1!H61)</f>
        <v/>
      </c>
      <c r="I66" s="43" t="str">
        <f>IF(Foglio1!I61=0,"",+Foglio1!I61)</f>
        <v/>
      </c>
      <c r="J66" s="43" t="str">
        <f>IF(Foglio1!J61=0,"",+Foglio1!J61)</f>
        <v/>
      </c>
      <c r="K66" s="43" t="str">
        <f>IF(Foglio1!K61=0,"",+Foglio1!K61)</f>
        <v/>
      </c>
      <c r="L66" s="43" t="str">
        <f>IF(Foglio1!L61=0,"",+Foglio1!L61)</f>
        <v/>
      </c>
      <c r="M66" s="43" t="str">
        <f>IF(Foglio1!M61=0,"",+Foglio1!M61)</f>
        <v/>
      </c>
      <c r="N66" s="43" t="str">
        <f>IF(Foglio1!N61=0,"",+Foglio1!N61)</f>
        <v/>
      </c>
      <c r="O66" s="43" t="str">
        <f>IF(Foglio1!O61=0,"",+Foglio1!O61)</f>
        <v/>
      </c>
      <c r="P66" s="49"/>
      <c r="Q66" s="44" t="str">
        <f t="shared" si="2"/>
        <v/>
      </c>
      <c r="R66" s="44" t="str">
        <f t="shared" si="5"/>
        <v/>
      </c>
      <c r="S66" s="44" t="str">
        <f t="shared" si="6"/>
        <v/>
      </c>
      <c r="T66" s="44" t="str">
        <f t="shared" si="7"/>
        <v/>
      </c>
      <c r="U66" s="45"/>
      <c r="V66" s="46" t="str">
        <f t="shared" si="8"/>
        <v/>
      </c>
      <c r="W66" s="46" t="str">
        <f t="shared" si="9"/>
        <v/>
      </c>
      <c r="X66" s="46" t="str">
        <f t="shared" si="10"/>
        <v/>
      </c>
      <c r="Y66" s="46" t="str">
        <f t="shared" si="11"/>
        <v/>
      </c>
      <c r="Z66" s="47" t="str">
        <f t="shared" si="12"/>
        <v/>
      </c>
      <c r="AA66" s="47" t="str">
        <f t="shared" si="13"/>
        <v/>
      </c>
      <c r="AB66" s="47" t="str">
        <f t="shared" si="14"/>
        <v/>
      </c>
      <c r="AC66" s="47" t="str">
        <f t="shared" si="15"/>
        <v/>
      </c>
      <c r="AD66" s="48" t="str">
        <f t="shared" si="4"/>
        <v/>
      </c>
      <c r="AE66" s="44" t="str">
        <f>IF(+Foglio1!V61="","",+Foglio1!V61)</f>
        <v/>
      </c>
      <c r="AF66" s="67" t="str">
        <f>IF(+Foglio1!X61="","",+Foglio1!X61)</f>
        <v/>
      </c>
    </row>
    <row r="67" spans="1:32" x14ac:dyDescent="0.25">
      <c r="A67" s="66" t="str">
        <f>IF(Foglio1!A62=0,"",+Foglio1!A62)</f>
        <v/>
      </c>
      <c r="B67" s="43" t="str">
        <f>IF(Foglio1!B62=0,"",+Foglio1!B62)</f>
        <v/>
      </c>
      <c r="C67" s="43" t="str">
        <f>IF(Foglio1!C62=0,"",+Foglio1!C62)</f>
        <v/>
      </c>
      <c r="D67" s="43" t="str">
        <f>IF(Foglio1!D62=0,"",+Foglio1!D62)</f>
        <v/>
      </c>
      <c r="E67" s="43" t="str">
        <f>IF(Foglio1!E62=0,"",+Foglio1!E62)</f>
        <v/>
      </c>
      <c r="F67" s="43" t="str">
        <f>IF(Foglio1!F62=0,"",+Foglio1!F62)</f>
        <v/>
      </c>
      <c r="G67" s="43" t="str">
        <f>IF(Foglio1!G62=0,"",+Foglio1!G62)</f>
        <v/>
      </c>
      <c r="H67" s="43" t="str">
        <f>IF(Foglio1!H62=0,"",+Foglio1!H62)</f>
        <v/>
      </c>
      <c r="I67" s="43" t="str">
        <f>IF(Foglio1!I62=0,"",+Foglio1!I62)</f>
        <v/>
      </c>
      <c r="J67" s="43" t="str">
        <f>IF(Foglio1!J62=0,"",+Foglio1!J62)</f>
        <v/>
      </c>
      <c r="K67" s="43" t="str">
        <f>IF(Foglio1!K62=0,"",+Foglio1!K62)</f>
        <v/>
      </c>
      <c r="L67" s="43" t="str">
        <f>IF(Foglio1!L62=0,"",+Foglio1!L62)</f>
        <v/>
      </c>
      <c r="M67" s="43" t="str">
        <f>IF(Foglio1!M62=0,"",+Foglio1!M62)</f>
        <v/>
      </c>
      <c r="N67" s="43" t="str">
        <f>IF(Foglio1!N62=0,"",+Foglio1!N62)</f>
        <v/>
      </c>
      <c r="O67" s="43" t="str">
        <f>IF(Foglio1!O62=0,"",+Foglio1!O62)</f>
        <v/>
      </c>
      <c r="P67" s="49"/>
      <c r="Q67" s="44" t="str">
        <f t="shared" si="2"/>
        <v/>
      </c>
      <c r="R67" s="44" t="str">
        <f t="shared" si="5"/>
        <v/>
      </c>
      <c r="S67" s="44" t="str">
        <f t="shared" si="6"/>
        <v/>
      </c>
      <c r="T67" s="44" t="str">
        <f t="shared" si="7"/>
        <v/>
      </c>
      <c r="U67" s="45"/>
      <c r="V67" s="46" t="str">
        <f t="shared" si="8"/>
        <v/>
      </c>
      <c r="W67" s="46" t="str">
        <f t="shared" si="9"/>
        <v/>
      </c>
      <c r="X67" s="46" t="str">
        <f t="shared" si="10"/>
        <v/>
      </c>
      <c r="Y67" s="46" t="str">
        <f t="shared" si="11"/>
        <v/>
      </c>
      <c r="Z67" s="47" t="str">
        <f t="shared" si="12"/>
        <v/>
      </c>
      <c r="AA67" s="47" t="str">
        <f t="shared" si="13"/>
        <v/>
      </c>
      <c r="AB67" s="47" t="str">
        <f t="shared" si="14"/>
        <v/>
      </c>
      <c r="AC67" s="47" t="str">
        <f t="shared" si="15"/>
        <v/>
      </c>
      <c r="AD67" s="48" t="s">
        <v>267</v>
      </c>
      <c r="AE67" s="44" t="str">
        <f>IF(+Foglio1!V62="","",+Foglio1!V62)</f>
        <v/>
      </c>
      <c r="AF67" s="67" t="str">
        <f>IF(+Foglio1!X62="","",+Foglio1!X62)</f>
        <v/>
      </c>
    </row>
    <row r="68" spans="1:32" x14ac:dyDescent="0.25">
      <c r="A68" s="66" t="str">
        <f>IF(Foglio1!A63=0,"",+Foglio1!A63)</f>
        <v/>
      </c>
      <c r="B68" s="43" t="str">
        <f>IF(Foglio1!B63=0,"",+Foglio1!B63)</f>
        <v/>
      </c>
      <c r="C68" s="43" t="str">
        <f>IF(Foglio1!C63=0,"",+Foglio1!C63)</f>
        <v/>
      </c>
      <c r="D68" s="43" t="str">
        <f>IF(Foglio1!D63=0,"",+Foglio1!D63)</f>
        <v/>
      </c>
      <c r="E68" s="43" t="str">
        <f>IF(Foglio1!E63=0,"",+Foglio1!E63)</f>
        <v/>
      </c>
      <c r="F68" s="43" t="str">
        <f>IF(Foglio1!F63=0,"",+Foglio1!F63)</f>
        <v/>
      </c>
      <c r="G68" s="43" t="str">
        <f>IF(Foglio1!G63=0,"",+Foglio1!G63)</f>
        <v/>
      </c>
      <c r="H68" s="43" t="str">
        <f>IF(Foglio1!H63=0,"",+Foglio1!H63)</f>
        <v/>
      </c>
      <c r="I68" s="43" t="str">
        <f>IF(Foglio1!I63=0,"",+Foglio1!I63)</f>
        <v/>
      </c>
      <c r="J68" s="43" t="str">
        <f>IF(Foglio1!J63=0,"",+Foglio1!J63)</f>
        <v/>
      </c>
      <c r="K68" s="43" t="str">
        <f>IF(Foglio1!K63=0,"",+Foglio1!K63)</f>
        <v/>
      </c>
      <c r="L68" s="43" t="str">
        <f>IF(Foglio1!L63=0,"",+Foglio1!L63)</f>
        <v/>
      </c>
      <c r="M68" s="43" t="str">
        <f>IF(Foglio1!M63=0,"",+Foglio1!M63)</f>
        <v/>
      </c>
      <c r="N68" s="43" t="str">
        <f>IF(Foglio1!N63=0,"",+Foglio1!N63)</f>
        <v/>
      </c>
      <c r="O68" s="43" t="str">
        <f>IF(Foglio1!O63=0,"",+Foglio1!O63)</f>
        <v/>
      </c>
      <c r="P68" s="49"/>
      <c r="Q68" s="44" t="str">
        <f t="shared" si="2"/>
        <v/>
      </c>
      <c r="R68" s="44" t="str">
        <f t="shared" si="5"/>
        <v/>
      </c>
      <c r="S68" s="44" t="str">
        <f t="shared" si="6"/>
        <v/>
      </c>
      <c r="T68" s="44" t="str">
        <f t="shared" si="7"/>
        <v/>
      </c>
      <c r="U68" s="45"/>
      <c r="V68" s="46" t="str">
        <f t="shared" si="8"/>
        <v/>
      </c>
      <c r="W68" s="46" t="str">
        <f t="shared" si="9"/>
        <v/>
      </c>
      <c r="X68" s="46" t="str">
        <f t="shared" si="10"/>
        <v/>
      </c>
      <c r="Y68" s="46" t="str">
        <f t="shared" si="11"/>
        <v/>
      </c>
      <c r="Z68" s="47" t="str">
        <f t="shared" si="12"/>
        <v/>
      </c>
      <c r="AA68" s="47" t="str">
        <f t="shared" si="13"/>
        <v/>
      </c>
      <c r="AB68" s="47" t="str">
        <f t="shared" si="14"/>
        <v/>
      </c>
      <c r="AC68" s="47" t="str">
        <f t="shared" si="15"/>
        <v/>
      </c>
      <c r="AD68" s="48" t="s">
        <v>268</v>
      </c>
      <c r="AE68" s="44" t="str">
        <f>IF(+Foglio1!V63="","",+Foglio1!V63)</f>
        <v/>
      </c>
      <c r="AF68" s="67" t="str">
        <f>IF(+Foglio1!X63="","",+Foglio1!X63)</f>
        <v/>
      </c>
    </row>
    <row r="69" spans="1:32" x14ac:dyDescent="0.25">
      <c r="A69" s="66" t="str">
        <f>IF(Foglio1!A64=0,"",+Foglio1!A64)</f>
        <v/>
      </c>
      <c r="B69" s="43" t="str">
        <f>IF(Foglio1!B64=0,"",+Foglio1!B64)</f>
        <v/>
      </c>
      <c r="C69" s="43" t="str">
        <f>IF(Foglio1!C64=0,"",+Foglio1!C64)</f>
        <v/>
      </c>
      <c r="D69" s="43" t="str">
        <f>IF(Foglio1!D64=0,"",+Foglio1!D64)</f>
        <v/>
      </c>
      <c r="E69" s="43" t="str">
        <f>IF(Foglio1!E64=0,"",+Foglio1!E64)</f>
        <v/>
      </c>
      <c r="F69" s="43" t="str">
        <f>IF(Foglio1!F64=0,"",+Foglio1!F64)</f>
        <v/>
      </c>
      <c r="G69" s="43" t="str">
        <f>IF(Foglio1!G64=0,"",+Foglio1!G64)</f>
        <v/>
      </c>
      <c r="H69" s="43" t="str">
        <f>IF(Foglio1!H64=0,"",+Foglio1!H64)</f>
        <v/>
      </c>
      <c r="I69" s="43" t="str">
        <f>IF(Foglio1!I64=0,"",+Foglio1!I64)</f>
        <v/>
      </c>
      <c r="J69" s="43" t="str">
        <f>IF(Foglio1!J64=0,"",+Foglio1!J64)</f>
        <v/>
      </c>
      <c r="K69" s="43" t="str">
        <f>IF(Foglio1!K64=0,"",+Foglio1!K64)</f>
        <v/>
      </c>
      <c r="L69" s="43" t="str">
        <f>IF(Foglio1!L64=0,"",+Foglio1!L64)</f>
        <v/>
      </c>
      <c r="M69" s="43" t="str">
        <f>IF(Foglio1!M64=0,"",+Foglio1!M64)</f>
        <v/>
      </c>
      <c r="N69" s="43" t="str">
        <f>IF(Foglio1!N64=0,"",+Foglio1!N64)</f>
        <v/>
      </c>
      <c r="O69" s="43" t="str">
        <f>IF(Foglio1!O64=0,"",+Foglio1!O64)</f>
        <v/>
      </c>
      <c r="P69" s="49"/>
      <c r="Q69" s="44" t="str">
        <f t="shared" si="2"/>
        <v/>
      </c>
      <c r="R69" s="44" t="str">
        <f t="shared" si="5"/>
        <v/>
      </c>
      <c r="S69" s="44" t="str">
        <f t="shared" si="6"/>
        <v/>
      </c>
      <c r="T69" s="44" t="str">
        <f t="shared" si="7"/>
        <v/>
      </c>
      <c r="U69" s="45"/>
      <c r="V69" s="46" t="str">
        <f t="shared" si="8"/>
        <v/>
      </c>
      <c r="W69" s="46" t="str">
        <f t="shared" si="9"/>
        <v/>
      </c>
      <c r="X69" s="46" t="str">
        <f t="shared" si="10"/>
        <v/>
      </c>
      <c r="Y69" s="46" t="str">
        <f t="shared" si="11"/>
        <v/>
      </c>
      <c r="Z69" s="47" t="str">
        <f t="shared" si="12"/>
        <v/>
      </c>
      <c r="AA69" s="47" t="str">
        <f t="shared" si="13"/>
        <v/>
      </c>
      <c r="AB69" s="47" t="str">
        <f t="shared" si="14"/>
        <v/>
      </c>
      <c r="AC69" s="47" t="str">
        <f t="shared" si="15"/>
        <v/>
      </c>
      <c r="AD69" s="48" t="s">
        <v>269</v>
      </c>
      <c r="AE69" s="44" t="str">
        <f>IF(+Foglio1!V64="","",+Foglio1!V64)</f>
        <v/>
      </c>
      <c r="AF69" s="67" t="str">
        <f>IF(+Foglio1!X64="","",+Foglio1!X64)</f>
        <v/>
      </c>
    </row>
    <row r="70" spans="1:32" x14ac:dyDescent="0.25">
      <c r="A70" s="66" t="str">
        <f>IF(Foglio1!A65=0,"",+Foglio1!A65)</f>
        <v/>
      </c>
      <c r="B70" s="43" t="str">
        <f>IF(Foglio1!B65=0,"",+Foglio1!B65)</f>
        <v/>
      </c>
      <c r="C70" s="43" t="str">
        <f>IF(Foglio1!C65=0,"",+Foglio1!C65)</f>
        <v/>
      </c>
      <c r="D70" s="43" t="str">
        <f>IF(Foglio1!D65=0,"",+Foglio1!D65)</f>
        <v/>
      </c>
      <c r="E70" s="43" t="str">
        <f>IF(Foglio1!E65=0,"",+Foglio1!E65)</f>
        <v/>
      </c>
      <c r="F70" s="43" t="str">
        <f>IF(Foglio1!F65=0,"",+Foglio1!F65)</f>
        <v/>
      </c>
      <c r="G70" s="43" t="str">
        <f>IF(Foglio1!G65=0,"",+Foglio1!G65)</f>
        <v/>
      </c>
      <c r="H70" s="43" t="str">
        <f>IF(Foglio1!H65=0,"",+Foglio1!H65)</f>
        <v/>
      </c>
      <c r="I70" s="43" t="str">
        <f>IF(Foglio1!I65=0,"",+Foglio1!I65)</f>
        <v/>
      </c>
      <c r="J70" s="43" t="str">
        <f>IF(Foglio1!J65=0,"",+Foglio1!J65)</f>
        <v/>
      </c>
      <c r="K70" s="43" t="str">
        <f>IF(Foglio1!K65=0,"",+Foglio1!K65)</f>
        <v/>
      </c>
      <c r="L70" s="43" t="str">
        <f>IF(Foglio1!L65=0,"",+Foglio1!L65)</f>
        <v/>
      </c>
      <c r="M70" s="43" t="str">
        <f>IF(Foglio1!M65=0,"",+Foglio1!M65)</f>
        <v/>
      </c>
      <c r="N70" s="43" t="str">
        <f>IF(Foglio1!N65=0,"",+Foglio1!N65)</f>
        <v/>
      </c>
      <c r="O70" s="43" t="str">
        <f>IF(Foglio1!O65=0,"",+Foglio1!O65)</f>
        <v/>
      </c>
      <c r="P70" s="49"/>
      <c r="Q70" s="44" t="str">
        <f t="shared" ref="Q70:Q133" si="17">IF(C70="","",IF(OR(F70="-",G70="-"),"",+$F70/G70))</f>
        <v/>
      </c>
      <c r="R70" s="44" t="str">
        <f t="shared" si="5"/>
        <v/>
      </c>
      <c r="S70" s="44" t="str">
        <f t="shared" si="6"/>
        <v/>
      </c>
      <c r="T70" s="44" t="str">
        <f t="shared" si="7"/>
        <v/>
      </c>
      <c r="U70" s="45"/>
      <c r="V70" s="46" t="str">
        <f t="shared" si="8"/>
        <v/>
      </c>
      <c r="W70" s="46" t="str">
        <f t="shared" si="9"/>
        <v/>
      </c>
      <c r="X70" s="46" t="str">
        <f t="shared" si="10"/>
        <v/>
      </c>
      <c r="Y70" s="46" t="str">
        <f t="shared" si="11"/>
        <v/>
      </c>
      <c r="Z70" s="47" t="str">
        <f t="shared" si="12"/>
        <v/>
      </c>
      <c r="AA70" s="47" t="str">
        <f t="shared" si="13"/>
        <v/>
      </c>
      <c r="AB70" s="47" t="str">
        <f t="shared" si="14"/>
        <v/>
      </c>
      <c r="AC70" s="47" t="str">
        <f t="shared" si="15"/>
        <v/>
      </c>
      <c r="AD70" s="48" t="str">
        <f t="shared" ref="AD70:AD84" si="18">IF(AB70="","",IF(AB70&gt;15%,AE70,""))</f>
        <v/>
      </c>
      <c r="AE70" s="44" t="str">
        <f>IF(+Foglio1!V65="","",+Foglio1!V65)</f>
        <v/>
      </c>
      <c r="AF70" s="67" t="str">
        <f>IF(+Foglio1!X65="","",+Foglio1!X65)</f>
        <v/>
      </c>
    </row>
    <row r="71" spans="1:32" x14ac:dyDescent="0.25">
      <c r="A71" s="66" t="str">
        <f>IF(Foglio1!A66=0,"",+Foglio1!A66)</f>
        <v/>
      </c>
      <c r="B71" s="43" t="str">
        <f>IF(Foglio1!B66=0,"",+Foglio1!B66)</f>
        <v/>
      </c>
      <c r="C71" s="43" t="str">
        <f>IF(Foglio1!C66=0,"",+Foglio1!C66)</f>
        <v/>
      </c>
      <c r="D71" s="43" t="str">
        <f>IF(Foglio1!D66=0,"",+Foglio1!D66)</f>
        <v/>
      </c>
      <c r="E71" s="43" t="str">
        <f>IF(Foglio1!E66=0,"",+Foglio1!E66)</f>
        <v/>
      </c>
      <c r="F71" s="43" t="str">
        <f>IF(Foglio1!F66=0,"",+Foglio1!F66)</f>
        <v/>
      </c>
      <c r="G71" s="43" t="str">
        <f>IF(Foglio1!G66=0,"",+Foglio1!G66)</f>
        <v/>
      </c>
      <c r="H71" s="43" t="str">
        <f>IF(Foglio1!H66=0,"",+Foglio1!H66)</f>
        <v/>
      </c>
      <c r="I71" s="43" t="str">
        <f>IF(Foglio1!I66=0,"",+Foglio1!I66)</f>
        <v/>
      </c>
      <c r="J71" s="43" t="str">
        <f>IF(Foglio1!J66=0,"",+Foglio1!J66)</f>
        <v/>
      </c>
      <c r="K71" s="43" t="str">
        <f>IF(Foglio1!K66=0,"",+Foglio1!K66)</f>
        <v/>
      </c>
      <c r="L71" s="43" t="str">
        <f>IF(Foglio1!L66=0,"",+Foglio1!L66)</f>
        <v/>
      </c>
      <c r="M71" s="43" t="str">
        <f>IF(Foglio1!M66=0,"",+Foglio1!M66)</f>
        <v/>
      </c>
      <c r="N71" s="43" t="str">
        <f>IF(Foglio1!N66=0,"",+Foglio1!N66)</f>
        <v/>
      </c>
      <c r="O71" s="43" t="str">
        <f>IF(Foglio1!O66=0,"",+Foglio1!O66)</f>
        <v/>
      </c>
      <c r="P71" s="49"/>
      <c r="Q71" s="44" t="str">
        <f t="shared" si="17"/>
        <v/>
      </c>
      <c r="R71" s="44" t="str">
        <f t="shared" ref="R71:R134" si="19">IF(D71="","",IF(OR(G71="-",H71="-"),"",+$F71/H71))</f>
        <v/>
      </c>
      <c r="S71" s="44" t="str">
        <f t="shared" ref="S71:S134" si="20">IF(E71="","",IF(I71="-","",+$F71/I71))</f>
        <v/>
      </c>
      <c r="T71" s="44" t="str">
        <f t="shared" ref="T71:T134" si="21">IF(F71="","",IF(J71="-","",+$F71/J71))</f>
        <v/>
      </c>
      <c r="U71" s="45"/>
      <c r="V71" s="46" t="str">
        <f t="shared" ref="V71:V134" si="22">IF(Q71="","",IF($U71="T",Q71/90,""))</f>
        <v/>
      </c>
      <c r="W71" s="46" t="str">
        <f t="shared" ref="W71:W134" si="23">IF(R71="","",IF($U71="T",R71/90,""))</f>
        <v/>
      </c>
      <c r="X71" s="46" t="str">
        <f t="shared" ref="X71:X111" si="24">IF(S71="","",IF($U71="T",S71/90,""))</f>
        <v/>
      </c>
      <c r="Y71" s="46" t="str">
        <f t="shared" ref="Y71:Y111" si="25">IF(T71="","",IF($U71="T",T71/90,""))</f>
        <v/>
      </c>
      <c r="Z71" s="47" t="str">
        <f t="shared" ref="Z71:Z111" si="26">+IF(V71="","",(($V$3/V71)/100))</f>
        <v/>
      </c>
      <c r="AA71" s="47" t="str">
        <f t="shared" ref="AA71:AA123" si="27">+IF(W71="","",+(($Z$3/W71)/10))</f>
        <v/>
      </c>
      <c r="AB71" s="47" t="str">
        <f t="shared" ref="AB71:AB134" si="28">+IF(X71="","",+(($Z$3/X71)/10))</f>
        <v/>
      </c>
      <c r="AC71" s="47" t="str">
        <f t="shared" ref="AC71:AC134" si="29">+IF(Y71="","",+(($Z$3/Y71)/10))</f>
        <v/>
      </c>
      <c r="AD71" s="48" t="str">
        <f t="shared" si="18"/>
        <v/>
      </c>
      <c r="AE71" s="44" t="str">
        <f>IF(+Foglio1!V66="","",+Foglio1!V66)</f>
        <v/>
      </c>
      <c r="AF71" s="67" t="str">
        <f>IF(+Foglio1!X66="","",+Foglio1!X66)</f>
        <v/>
      </c>
    </row>
    <row r="72" spans="1:32" x14ac:dyDescent="0.25">
      <c r="A72" s="66" t="str">
        <f>IF(Foglio1!A67=0,"",+Foglio1!A67)</f>
        <v/>
      </c>
      <c r="B72" s="43" t="str">
        <f>IF(Foglio1!B67=0,"",+Foglio1!B67)</f>
        <v/>
      </c>
      <c r="C72" s="43" t="str">
        <f>IF(Foglio1!C67=0,"",+Foglio1!C67)</f>
        <v/>
      </c>
      <c r="D72" s="43" t="str">
        <f>IF(Foglio1!D67=0,"",+Foglio1!D67)</f>
        <v/>
      </c>
      <c r="E72" s="43" t="str">
        <f>IF(Foglio1!E67=0,"",+Foglio1!E67)</f>
        <v/>
      </c>
      <c r="F72" s="43" t="str">
        <f>IF(Foglio1!F67=0,"",+Foglio1!F67)</f>
        <v/>
      </c>
      <c r="G72" s="43" t="str">
        <f>IF(Foglio1!G67=0,"",+Foglio1!G67)</f>
        <v/>
      </c>
      <c r="H72" s="43" t="str">
        <f>IF(Foglio1!H67=0,"",+Foglio1!H67)</f>
        <v/>
      </c>
      <c r="I72" s="43" t="str">
        <f>IF(Foglio1!I67=0,"",+Foglio1!I67)</f>
        <v/>
      </c>
      <c r="J72" s="43" t="str">
        <f>IF(Foglio1!J67=0,"",+Foglio1!J67)</f>
        <v/>
      </c>
      <c r="K72" s="43" t="str">
        <f>IF(Foglio1!K67=0,"",+Foglio1!K67)</f>
        <v/>
      </c>
      <c r="L72" s="43" t="str">
        <f>IF(Foglio1!L67=0,"",+Foglio1!L67)</f>
        <v/>
      </c>
      <c r="M72" s="43" t="str">
        <f>IF(Foglio1!M67=0,"",+Foglio1!M67)</f>
        <v/>
      </c>
      <c r="N72" s="43" t="str">
        <f>IF(Foglio1!N67=0,"",+Foglio1!N67)</f>
        <v/>
      </c>
      <c r="O72" s="43" t="str">
        <f>IF(Foglio1!O67=0,"",+Foglio1!O67)</f>
        <v/>
      </c>
      <c r="P72" s="49"/>
      <c r="Q72" s="44" t="str">
        <f t="shared" si="17"/>
        <v/>
      </c>
      <c r="R72" s="44" t="str">
        <f t="shared" si="19"/>
        <v/>
      </c>
      <c r="S72" s="44" t="str">
        <f t="shared" si="20"/>
        <v/>
      </c>
      <c r="T72" s="44" t="str">
        <f t="shared" si="21"/>
        <v/>
      </c>
      <c r="U72" s="45"/>
      <c r="V72" s="46" t="str">
        <f t="shared" si="22"/>
        <v/>
      </c>
      <c r="W72" s="46" t="str">
        <f t="shared" si="23"/>
        <v/>
      </c>
      <c r="X72" s="46" t="str">
        <f t="shared" si="24"/>
        <v/>
      </c>
      <c r="Y72" s="46" t="str">
        <f t="shared" si="25"/>
        <v/>
      </c>
      <c r="Z72" s="47" t="str">
        <f t="shared" si="26"/>
        <v/>
      </c>
      <c r="AA72" s="47" t="str">
        <f t="shared" si="27"/>
        <v/>
      </c>
      <c r="AB72" s="47" t="str">
        <f t="shared" si="28"/>
        <v/>
      </c>
      <c r="AC72" s="47" t="str">
        <f t="shared" si="29"/>
        <v/>
      </c>
      <c r="AD72" s="48" t="str">
        <f t="shared" si="18"/>
        <v/>
      </c>
      <c r="AE72" s="44" t="str">
        <f>IF(+Foglio1!V67="","",+Foglio1!V67)</f>
        <v/>
      </c>
      <c r="AF72" s="67" t="str">
        <f>IF(+Foglio1!X67="","",+Foglio1!X67)</f>
        <v/>
      </c>
    </row>
    <row r="73" spans="1:32" x14ac:dyDescent="0.25">
      <c r="A73" s="66" t="str">
        <f>IF(Foglio1!A68=0,"",+Foglio1!A68)</f>
        <v/>
      </c>
      <c r="B73" s="43" t="str">
        <f>IF(Foglio1!B68=0,"",+Foglio1!B68)</f>
        <v/>
      </c>
      <c r="C73" s="43" t="str">
        <f>IF(Foglio1!C68=0,"",+Foglio1!C68)</f>
        <v/>
      </c>
      <c r="D73" s="43" t="str">
        <f>IF(Foglio1!D68=0,"",+Foglio1!D68)</f>
        <v/>
      </c>
      <c r="E73" s="43" t="str">
        <f>IF(Foglio1!E68=0,"",+Foglio1!E68)</f>
        <v/>
      </c>
      <c r="F73" s="43" t="str">
        <f>IF(Foglio1!F68=0,"",+Foglio1!F68)</f>
        <v/>
      </c>
      <c r="G73" s="43" t="str">
        <f>IF(Foglio1!G68=0,"",+Foglio1!G68)</f>
        <v/>
      </c>
      <c r="H73" s="43" t="str">
        <f>IF(Foglio1!H68=0,"",+Foglio1!H68)</f>
        <v/>
      </c>
      <c r="I73" s="43" t="str">
        <f>IF(Foglio1!I68=0,"",+Foglio1!I68)</f>
        <v/>
      </c>
      <c r="J73" s="43" t="str">
        <f>IF(Foglio1!J68=0,"",+Foglio1!J68)</f>
        <v/>
      </c>
      <c r="K73" s="43" t="str">
        <f>IF(Foglio1!K68=0,"",+Foglio1!K68)</f>
        <v/>
      </c>
      <c r="L73" s="43" t="str">
        <f>IF(Foglio1!L68=0,"",+Foglio1!L68)</f>
        <v/>
      </c>
      <c r="M73" s="43" t="str">
        <f>IF(Foglio1!M68=0,"",+Foglio1!M68)</f>
        <v/>
      </c>
      <c r="N73" s="43" t="str">
        <f>IF(Foglio1!N68=0,"",+Foglio1!N68)</f>
        <v/>
      </c>
      <c r="O73" s="43" t="str">
        <f>IF(Foglio1!O68=0,"",+Foglio1!O68)</f>
        <v/>
      </c>
      <c r="P73" s="49"/>
      <c r="Q73" s="44" t="str">
        <f t="shared" si="17"/>
        <v/>
      </c>
      <c r="R73" s="44" t="str">
        <f t="shared" si="19"/>
        <v/>
      </c>
      <c r="S73" s="44" t="str">
        <f t="shared" si="20"/>
        <v/>
      </c>
      <c r="T73" s="44" t="str">
        <f t="shared" si="21"/>
        <v/>
      </c>
      <c r="U73" s="45"/>
      <c r="V73" s="46" t="str">
        <f t="shared" si="22"/>
        <v/>
      </c>
      <c r="W73" s="46" t="str">
        <f t="shared" si="23"/>
        <v/>
      </c>
      <c r="X73" s="46" t="str">
        <f t="shared" si="24"/>
        <v/>
      </c>
      <c r="Y73" s="46" t="str">
        <f t="shared" si="25"/>
        <v/>
      </c>
      <c r="Z73" s="47" t="str">
        <f t="shared" si="26"/>
        <v/>
      </c>
      <c r="AA73" s="47" t="str">
        <f t="shared" si="27"/>
        <v/>
      </c>
      <c r="AB73" s="47" t="str">
        <f t="shared" si="28"/>
        <v/>
      </c>
      <c r="AC73" s="47" t="str">
        <f t="shared" si="29"/>
        <v/>
      </c>
      <c r="AD73" s="48" t="str">
        <f t="shared" si="18"/>
        <v/>
      </c>
      <c r="AE73" s="44" t="str">
        <f>IF(+Foglio1!V68="","",+Foglio1!V68)</f>
        <v/>
      </c>
      <c r="AF73" s="67" t="str">
        <f>IF(+Foglio1!X68="","",+Foglio1!X68)</f>
        <v/>
      </c>
    </row>
    <row r="74" spans="1:32" x14ac:dyDescent="0.25">
      <c r="A74" s="66" t="str">
        <f>IF(Foglio1!A69=0,"",+Foglio1!A69)</f>
        <v/>
      </c>
      <c r="B74" s="43" t="str">
        <f>IF(Foglio1!B69=0,"",+Foglio1!B69)</f>
        <v/>
      </c>
      <c r="C74" s="43" t="str">
        <f>IF(Foglio1!C69=0,"",+Foglio1!C69)</f>
        <v/>
      </c>
      <c r="D74" s="43" t="str">
        <f>IF(Foglio1!D69=0,"",+Foglio1!D69)</f>
        <v/>
      </c>
      <c r="E74" s="43" t="str">
        <f>IF(Foglio1!E69=0,"",+Foglio1!E69)</f>
        <v/>
      </c>
      <c r="F74" s="43" t="str">
        <f>IF(Foglio1!F69=0,"",+Foglio1!F69)</f>
        <v/>
      </c>
      <c r="G74" s="43" t="str">
        <f>IF(Foglio1!G69=0,"",+Foglio1!G69)</f>
        <v/>
      </c>
      <c r="H74" s="43" t="str">
        <f>IF(Foglio1!H69=0,"",+Foglio1!H69)</f>
        <v/>
      </c>
      <c r="I74" s="43" t="str">
        <f>IF(Foglio1!I69=0,"",+Foglio1!I69)</f>
        <v/>
      </c>
      <c r="J74" s="43" t="str">
        <f>IF(Foglio1!J69=0,"",+Foglio1!J69)</f>
        <v/>
      </c>
      <c r="K74" s="43" t="str">
        <f>IF(Foglio1!K69=0,"",+Foglio1!K69)</f>
        <v/>
      </c>
      <c r="L74" s="43" t="str">
        <f>IF(Foglio1!L69=0,"",+Foglio1!L69)</f>
        <v/>
      </c>
      <c r="M74" s="43" t="str">
        <f>IF(Foglio1!M69=0,"",+Foglio1!M69)</f>
        <v/>
      </c>
      <c r="N74" s="43" t="str">
        <f>IF(Foglio1!N69=0,"",+Foglio1!N69)</f>
        <v/>
      </c>
      <c r="O74" s="43" t="str">
        <f>IF(Foglio1!O69=0,"",+Foglio1!O69)</f>
        <v/>
      </c>
      <c r="P74" s="49"/>
      <c r="Q74" s="44" t="str">
        <f t="shared" si="17"/>
        <v/>
      </c>
      <c r="R74" s="44" t="str">
        <f t="shared" si="19"/>
        <v/>
      </c>
      <c r="S74" s="44" t="str">
        <f t="shared" si="20"/>
        <v/>
      </c>
      <c r="T74" s="44" t="str">
        <f t="shared" si="21"/>
        <v/>
      </c>
      <c r="U74" s="45"/>
      <c r="V74" s="46" t="str">
        <f t="shared" si="22"/>
        <v/>
      </c>
      <c r="W74" s="46" t="str">
        <f t="shared" si="23"/>
        <v/>
      </c>
      <c r="X74" s="46" t="str">
        <f t="shared" si="24"/>
        <v/>
      </c>
      <c r="Y74" s="46" t="str">
        <f t="shared" si="25"/>
        <v/>
      </c>
      <c r="Z74" s="47" t="str">
        <f t="shared" si="26"/>
        <v/>
      </c>
      <c r="AA74" s="47" t="str">
        <f t="shared" si="27"/>
        <v/>
      </c>
      <c r="AB74" s="47" t="str">
        <f t="shared" si="28"/>
        <v/>
      </c>
      <c r="AC74" s="47" t="str">
        <f t="shared" si="29"/>
        <v/>
      </c>
      <c r="AD74" s="48" t="str">
        <f t="shared" si="18"/>
        <v/>
      </c>
      <c r="AE74" s="44" t="str">
        <f>IF(+Foglio1!V69="","",+Foglio1!V69)</f>
        <v/>
      </c>
      <c r="AF74" s="67" t="str">
        <f>IF(+Foglio1!X69="","",+Foglio1!X69)</f>
        <v/>
      </c>
    </row>
    <row r="75" spans="1:32" x14ac:dyDescent="0.25">
      <c r="A75" s="66" t="str">
        <f>IF(Foglio1!A70=0,"",+Foglio1!A70)</f>
        <v/>
      </c>
      <c r="B75" s="43" t="str">
        <f>IF(Foglio1!B70=0,"",+Foglio1!B70)</f>
        <v/>
      </c>
      <c r="C75" s="43" t="str">
        <f>IF(Foglio1!C70=0,"",+Foglio1!C70)</f>
        <v/>
      </c>
      <c r="D75" s="43" t="str">
        <f>IF(Foglio1!D70=0,"",+Foglio1!D70)</f>
        <v/>
      </c>
      <c r="E75" s="43" t="str">
        <f>IF(Foglio1!E70=0,"",+Foglio1!E70)</f>
        <v/>
      </c>
      <c r="F75" s="43" t="str">
        <f>IF(Foglio1!F70=0,"",+Foglio1!F70)</f>
        <v/>
      </c>
      <c r="G75" s="43" t="str">
        <f>IF(Foglio1!G70=0,"",+Foglio1!G70)</f>
        <v/>
      </c>
      <c r="H75" s="43" t="str">
        <f>IF(Foglio1!H70=0,"",+Foglio1!H70)</f>
        <v/>
      </c>
      <c r="I75" s="43" t="str">
        <f>IF(Foglio1!I70=0,"",+Foglio1!I70)</f>
        <v/>
      </c>
      <c r="J75" s="43" t="str">
        <f>IF(Foglio1!J70=0,"",+Foglio1!J70)</f>
        <v/>
      </c>
      <c r="K75" s="43" t="str">
        <f>IF(Foglio1!K70=0,"",+Foglio1!K70)</f>
        <v/>
      </c>
      <c r="L75" s="43" t="str">
        <f>IF(Foglio1!L70=0,"",+Foglio1!L70)</f>
        <v/>
      </c>
      <c r="M75" s="43" t="str">
        <f>IF(Foglio1!M70=0,"",+Foglio1!M70)</f>
        <v/>
      </c>
      <c r="N75" s="43" t="str">
        <f>IF(Foglio1!N70=0,"",+Foglio1!N70)</f>
        <v/>
      </c>
      <c r="O75" s="43" t="str">
        <f>IF(Foglio1!O70=0,"",+Foglio1!O70)</f>
        <v/>
      </c>
      <c r="P75" s="49"/>
      <c r="Q75" s="44" t="str">
        <f t="shared" si="17"/>
        <v/>
      </c>
      <c r="R75" s="44" t="str">
        <f t="shared" si="19"/>
        <v/>
      </c>
      <c r="S75" s="44" t="str">
        <f t="shared" si="20"/>
        <v/>
      </c>
      <c r="T75" s="44" t="str">
        <f t="shared" si="21"/>
        <v/>
      </c>
      <c r="U75" s="45"/>
      <c r="V75" s="46" t="str">
        <f t="shared" si="22"/>
        <v/>
      </c>
      <c r="W75" s="46" t="str">
        <f t="shared" si="23"/>
        <v/>
      </c>
      <c r="X75" s="46" t="str">
        <f t="shared" si="24"/>
        <v/>
      </c>
      <c r="Y75" s="46" t="str">
        <f t="shared" si="25"/>
        <v/>
      </c>
      <c r="Z75" s="47" t="str">
        <f t="shared" si="26"/>
        <v/>
      </c>
      <c r="AA75" s="47" t="str">
        <f t="shared" si="27"/>
        <v/>
      </c>
      <c r="AB75" s="47" t="str">
        <f t="shared" si="28"/>
        <v/>
      </c>
      <c r="AC75" s="47" t="str">
        <f t="shared" si="29"/>
        <v/>
      </c>
      <c r="AD75" s="48" t="str">
        <f t="shared" si="18"/>
        <v/>
      </c>
      <c r="AE75" s="44" t="str">
        <f>IF(+Foglio1!V70="","",+Foglio1!V70)</f>
        <v/>
      </c>
      <c r="AF75" s="67" t="str">
        <f>IF(+Foglio1!X70="","",+Foglio1!X70)</f>
        <v/>
      </c>
    </row>
    <row r="76" spans="1:32" x14ac:dyDescent="0.25">
      <c r="A76" s="66" t="str">
        <f>IF(Foglio1!A71=0,"",+Foglio1!A71)</f>
        <v/>
      </c>
      <c r="B76" s="43" t="str">
        <f>IF(Foglio1!B71=0,"",+Foglio1!B71)</f>
        <v/>
      </c>
      <c r="C76" s="43" t="str">
        <f>IF(Foglio1!C71=0,"",+Foglio1!C71)</f>
        <v/>
      </c>
      <c r="D76" s="43" t="str">
        <f>IF(Foglio1!D71=0,"",+Foglio1!D71)</f>
        <v/>
      </c>
      <c r="E76" s="43" t="str">
        <f>IF(Foglio1!E71=0,"",+Foglio1!E71)</f>
        <v/>
      </c>
      <c r="F76" s="43" t="str">
        <f>IF(Foglio1!F71=0,"",+Foglio1!F71)</f>
        <v/>
      </c>
      <c r="G76" s="43" t="str">
        <f>IF(Foglio1!G71=0,"",+Foglio1!G71)</f>
        <v/>
      </c>
      <c r="H76" s="43" t="str">
        <f>IF(Foglio1!H71=0,"",+Foglio1!H71)</f>
        <v/>
      </c>
      <c r="I76" s="43" t="str">
        <f>IF(Foglio1!I71=0,"",+Foglio1!I71)</f>
        <v/>
      </c>
      <c r="J76" s="43" t="str">
        <f>IF(Foglio1!J71=0,"",+Foglio1!J71)</f>
        <v/>
      </c>
      <c r="K76" s="43" t="str">
        <f>IF(Foglio1!K71=0,"",+Foglio1!K71)</f>
        <v/>
      </c>
      <c r="L76" s="43" t="str">
        <f>IF(Foglio1!L71=0,"",+Foglio1!L71)</f>
        <v/>
      </c>
      <c r="M76" s="43" t="str">
        <f>IF(Foglio1!M71=0,"",+Foglio1!M71)</f>
        <v/>
      </c>
      <c r="N76" s="43" t="str">
        <f>IF(Foglio1!N71=0,"",+Foglio1!N71)</f>
        <v/>
      </c>
      <c r="O76" s="43" t="str">
        <f>IF(Foglio1!O71=0,"",+Foglio1!O71)</f>
        <v/>
      </c>
      <c r="P76" s="49"/>
      <c r="Q76" s="44" t="str">
        <f t="shared" si="17"/>
        <v/>
      </c>
      <c r="R76" s="44" t="str">
        <f t="shared" si="19"/>
        <v/>
      </c>
      <c r="S76" s="44" t="str">
        <f t="shared" si="20"/>
        <v/>
      </c>
      <c r="T76" s="44" t="str">
        <f t="shared" si="21"/>
        <v/>
      </c>
      <c r="U76" s="45"/>
      <c r="V76" s="46" t="str">
        <f t="shared" si="22"/>
        <v/>
      </c>
      <c r="W76" s="46" t="str">
        <f t="shared" si="23"/>
        <v/>
      </c>
      <c r="X76" s="46" t="str">
        <f t="shared" si="24"/>
        <v/>
      </c>
      <c r="Y76" s="46" t="str">
        <f t="shared" si="25"/>
        <v/>
      </c>
      <c r="Z76" s="47" t="str">
        <f t="shared" si="26"/>
        <v/>
      </c>
      <c r="AA76" s="47" t="str">
        <f t="shared" si="27"/>
        <v/>
      </c>
      <c r="AB76" s="47" t="str">
        <f t="shared" si="28"/>
        <v/>
      </c>
      <c r="AC76" s="47" t="str">
        <f t="shared" si="29"/>
        <v/>
      </c>
      <c r="AD76" s="48" t="str">
        <f t="shared" si="18"/>
        <v/>
      </c>
      <c r="AE76" s="44" t="str">
        <f>IF(+Foglio1!V71="","",+Foglio1!V71)</f>
        <v/>
      </c>
      <c r="AF76" s="67" t="str">
        <f>IF(+Foglio1!X71="","",+Foglio1!X71)</f>
        <v/>
      </c>
    </row>
    <row r="77" spans="1:32" x14ac:dyDescent="0.25">
      <c r="A77" s="66" t="str">
        <f>IF(Foglio1!A72=0,"",+Foglio1!A72)</f>
        <v/>
      </c>
      <c r="B77" s="43" t="str">
        <f>IF(Foglio1!B72=0,"",+Foglio1!B72)</f>
        <v/>
      </c>
      <c r="C77" s="43" t="str">
        <f>IF(Foglio1!C72=0,"",+Foglio1!C72)</f>
        <v/>
      </c>
      <c r="D77" s="43" t="str">
        <f>IF(Foglio1!D72=0,"",+Foglio1!D72)</f>
        <v/>
      </c>
      <c r="E77" s="43" t="str">
        <f>IF(Foglio1!E72=0,"",+Foglio1!E72)</f>
        <v/>
      </c>
      <c r="F77" s="43" t="str">
        <f>IF(Foglio1!F72=0,"",+Foglio1!F72)</f>
        <v/>
      </c>
      <c r="G77" s="43" t="str">
        <f>IF(Foglio1!G72=0,"",+Foglio1!G72)</f>
        <v/>
      </c>
      <c r="H77" s="43" t="str">
        <f>IF(Foglio1!H72=0,"",+Foglio1!H72)</f>
        <v/>
      </c>
      <c r="I77" s="43" t="str">
        <f>IF(Foglio1!I72=0,"",+Foglio1!I72)</f>
        <v/>
      </c>
      <c r="J77" s="43" t="str">
        <f>IF(Foglio1!J72=0,"",+Foglio1!J72)</f>
        <v/>
      </c>
      <c r="K77" s="43" t="str">
        <f>IF(Foglio1!K72=0,"",+Foglio1!K72)</f>
        <v/>
      </c>
      <c r="L77" s="43" t="str">
        <f>IF(Foglio1!L72=0,"",+Foglio1!L72)</f>
        <v/>
      </c>
      <c r="M77" s="43" t="str">
        <f>IF(Foglio1!M72=0,"",+Foglio1!M72)</f>
        <v/>
      </c>
      <c r="N77" s="43" t="str">
        <f>IF(Foglio1!N72=0,"",+Foglio1!N72)</f>
        <v/>
      </c>
      <c r="O77" s="43" t="str">
        <f>IF(Foglio1!O72=0,"",+Foglio1!O72)</f>
        <v/>
      </c>
      <c r="P77" s="49"/>
      <c r="Q77" s="44" t="str">
        <f t="shared" si="17"/>
        <v/>
      </c>
      <c r="R77" s="44" t="str">
        <f t="shared" si="19"/>
        <v/>
      </c>
      <c r="S77" s="44" t="str">
        <f t="shared" si="20"/>
        <v/>
      </c>
      <c r="T77" s="44" t="str">
        <f t="shared" si="21"/>
        <v/>
      </c>
      <c r="U77" s="45"/>
      <c r="V77" s="46" t="str">
        <f t="shared" si="22"/>
        <v/>
      </c>
      <c r="W77" s="46" t="str">
        <f t="shared" si="23"/>
        <v/>
      </c>
      <c r="X77" s="46" t="str">
        <f t="shared" si="24"/>
        <v/>
      </c>
      <c r="Y77" s="46" t="str">
        <f t="shared" si="25"/>
        <v/>
      </c>
      <c r="Z77" s="47" t="str">
        <f t="shared" si="26"/>
        <v/>
      </c>
      <c r="AA77" s="47" t="str">
        <f t="shared" si="27"/>
        <v/>
      </c>
      <c r="AB77" s="47" t="str">
        <f t="shared" si="28"/>
        <v/>
      </c>
      <c r="AC77" s="47" t="str">
        <f t="shared" si="29"/>
        <v/>
      </c>
      <c r="AD77" s="48" t="str">
        <f t="shared" si="18"/>
        <v/>
      </c>
      <c r="AE77" s="44" t="str">
        <f>IF(+Foglio1!V72="","",+Foglio1!V72)</f>
        <v/>
      </c>
      <c r="AF77" s="67" t="str">
        <f>IF(+Foglio1!X72="","",+Foglio1!X72)</f>
        <v/>
      </c>
    </row>
    <row r="78" spans="1:32" x14ac:dyDescent="0.25">
      <c r="A78" s="66" t="str">
        <f>IF(Foglio1!A73=0,"",+Foglio1!A73)</f>
        <v/>
      </c>
      <c r="B78" s="43" t="str">
        <f>IF(Foglio1!B73=0,"",+Foglio1!B73)</f>
        <v/>
      </c>
      <c r="C78" s="43" t="str">
        <f>IF(Foglio1!C73=0,"",+Foglio1!C73)</f>
        <v/>
      </c>
      <c r="D78" s="43" t="str">
        <f>IF(Foglio1!D73=0,"",+Foglio1!D73)</f>
        <v/>
      </c>
      <c r="E78" s="43" t="str">
        <f>IF(Foglio1!E73=0,"",+Foglio1!E73)</f>
        <v/>
      </c>
      <c r="F78" s="43" t="str">
        <f>IF(Foglio1!F73=0,"",+Foglio1!F73)</f>
        <v/>
      </c>
      <c r="G78" s="43" t="str">
        <f>IF(Foglio1!G73=0,"",+Foglio1!G73)</f>
        <v/>
      </c>
      <c r="H78" s="43" t="str">
        <f>IF(Foglio1!H73=0,"",+Foglio1!H73)</f>
        <v/>
      </c>
      <c r="I78" s="43" t="str">
        <f>IF(Foglio1!I73=0,"",+Foglio1!I73)</f>
        <v/>
      </c>
      <c r="J78" s="43" t="str">
        <f>IF(Foglio1!J73=0,"",+Foglio1!J73)</f>
        <v/>
      </c>
      <c r="K78" s="43" t="str">
        <f>IF(Foglio1!K73=0,"",+Foglio1!K73)</f>
        <v/>
      </c>
      <c r="L78" s="43" t="str">
        <f>IF(Foglio1!L73=0,"",+Foglio1!L73)</f>
        <v/>
      </c>
      <c r="M78" s="43" t="str">
        <f>IF(Foglio1!M73=0,"",+Foglio1!M73)</f>
        <v/>
      </c>
      <c r="N78" s="43" t="str">
        <f>IF(Foglio1!N73=0,"",+Foglio1!N73)</f>
        <v/>
      </c>
      <c r="O78" s="43" t="str">
        <f>IF(Foglio1!O73=0,"",+Foglio1!O73)</f>
        <v/>
      </c>
      <c r="P78" s="49"/>
      <c r="Q78" s="44" t="str">
        <f t="shared" si="17"/>
        <v/>
      </c>
      <c r="R78" s="44" t="str">
        <f t="shared" si="19"/>
        <v/>
      </c>
      <c r="S78" s="44" t="str">
        <f t="shared" si="20"/>
        <v/>
      </c>
      <c r="T78" s="44" t="str">
        <f t="shared" si="21"/>
        <v/>
      </c>
      <c r="U78" s="45"/>
      <c r="V78" s="46" t="str">
        <f t="shared" si="22"/>
        <v/>
      </c>
      <c r="W78" s="46" t="str">
        <f t="shared" si="23"/>
        <v/>
      </c>
      <c r="X78" s="46" t="str">
        <f t="shared" si="24"/>
        <v/>
      </c>
      <c r="Y78" s="46" t="str">
        <f t="shared" si="25"/>
        <v/>
      </c>
      <c r="Z78" s="47" t="str">
        <f t="shared" si="26"/>
        <v/>
      </c>
      <c r="AA78" s="47" t="str">
        <f t="shared" si="27"/>
        <v/>
      </c>
      <c r="AB78" s="47" t="str">
        <f t="shared" si="28"/>
        <v/>
      </c>
      <c r="AC78" s="47" t="str">
        <f t="shared" si="29"/>
        <v/>
      </c>
      <c r="AD78" s="48" t="str">
        <f t="shared" si="18"/>
        <v/>
      </c>
      <c r="AE78" s="44" t="str">
        <f>IF(+Foglio1!V73="","",+Foglio1!V73)</f>
        <v/>
      </c>
      <c r="AF78" s="67" t="str">
        <f>IF(+Foglio1!X73="","",+Foglio1!X73)</f>
        <v/>
      </c>
    </row>
    <row r="79" spans="1:32" x14ac:dyDescent="0.25">
      <c r="A79" s="66" t="str">
        <f>IF(Foglio1!A74=0,"",+Foglio1!A74)</f>
        <v/>
      </c>
      <c r="B79" s="43" t="str">
        <f>IF(Foglio1!B74=0,"",+Foglio1!B74)</f>
        <v/>
      </c>
      <c r="C79" s="43" t="str">
        <f>IF(Foglio1!C74=0,"",+Foglio1!C74)</f>
        <v/>
      </c>
      <c r="D79" s="43" t="str">
        <f>IF(Foglio1!D74=0,"",+Foglio1!D74)</f>
        <v/>
      </c>
      <c r="E79" s="43" t="str">
        <f>IF(Foglio1!E74=0,"",+Foglio1!E74)</f>
        <v/>
      </c>
      <c r="F79" s="43" t="str">
        <f>IF(Foglio1!F74=0,"",+Foglio1!F74)</f>
        <v/>
      </c>
      <c r="G79" s="43" t="str">
        <f>IF(Foglio1!G74=0,"",+Foglio1!G74)</f>
        <v/>
      </c>
      <c r="H79" s="43" t="str">
        <f>IF(Foglio1!H74=0,"",+Foglio1!H74)</f>
        <v/>
      </c>
      <c r="I79" s="43" t="str">
        <f>IF(Foglio1!I74=0,"",+Foglio1!I74)</f>
        <v/>
      </c>
      <c r="J79" s="43" t="str">
        <f>IF(Foglio1!J74=0,"",+Foglio1!J74)</f>
        <v/>
      </c>
      <c r="K79" s="43" t="str">
        <f>IF(Foglio1!K74=0,"",+Foglio1!K74)</f>
        <v/>
      </c>
      <c r="L79" s="43" t="str">
        <f>IF(Foglio1!L74=0,"",+Foglio1!L74)</f>
        <v/>
      </c>
      <c r="M79" s="43" t="str">
        <f>IF(Foglio1!M74=0,"",+Foglio1!M74)</f>
        <v/>
      </c>
      <c r="N79" s="43" t="str">
        <f>IF(Foglio1!N74=0,"",+Foglio1!N74)</f>
        <v/>
      </c>
      <c r="O79" s="43" t="str">
        <f>IF(Foglio1!O74=0,"",+Foglio1!O74)</f>
        <v/>
      </c>
      <c r="P79" s="49"/>
      <c r="Q79" s="44" t="str">
        <f t="shared" si="17"/>
        <v/>
      </c>
      <c r="R79" s="44" t="str">
        <f t="shared" si="19"/>
        <v/>
      </c>
      <c r="S79" s="44" t="str">
        <f t="shared" si="20"/>
        <v/>
      </c>
      <c r="T79" s="44" t="str">
        <f t="shared" si="21"/>
        <v/>
      </c>
      <c r="U79" s="45"/>
      <c r="V79" s="46" t="str">
        <f t="shared" si="22"/>
        <v/>
      </c>
      <c r="W79" s="46" t="str">
        <f t="shared" si="23"/>
        <v/>
      </c>
      <c r="X79" s="46" t="str">
        <f t="shared" si="24"/>
        <v/>
      </c>
      <c r="Y79" s="46" t="str">
        <f t="shared" si="25"/>
        <v/>
      </c>
      <c r="Z79" s="47" t="str">
        <f t="shared" si="26"/>
        <v/>
      </c>
      <c r="AA79" s="47" t="str">
        <f t="shared" si="27"/>
        <v/>
      </c>
      <c r="AB79" s="47" t="str">
        <f t="shared" si="28"/>
        <v/>
      </c>
      <c r="AC79" s="47" t="str">
        <f t="shared" si="29"/>
        <v/>
      </c>
      <c r="AD79" s="48" t="str">
        <f t="shared" si="18"/>
        <v/>
      </c>
      <c r="AE79" s="44" t="str">
        <f>IF(+Foglio1!V74="","",+Foglio1!V74)</f>
        <v/>
      </c>
      <c r="AF79" s="67" t="str">
        <f>IF(+Foglio1!X74="","",+Foglio1!X74)</f>
        <v/>
      </c>
    </row>
    <row r="80" spans="1:32" x14ac:dyDescent="0.25">
      <c r="A80" s="66" t="str">
        <f>IF(Foglio1!A75=0,"",+Foglio1!A75)</f>
        <v/>
      </c>
      <c r="B80" s="43" t="str">
        <f>IF(Foglio1!B75=0,"",+Foglio1!B75)</f>
        <v/>
      </c>
      <c r="C80" s="43" t="str">
        <f>IF(Foglio1!C75=0,"",+Foglio1!C75)</f>
        <v/>
      </c>
      <c r="D80" s="43" t="str">
        <f>IF(Foglio1!D75=0,"",+Foglio1!D75)</f>
        <v/>
      </c>
      <c r="E80" s="43" t="str">
        <f>IF(Foglio1!E75=0,"",+Foglio1!E75)</f>
        <v/>
      </c>
      <c r="F80" s="43" t="str">
        <f>IF(Foglio1!F75=0,"",+Foglio1!F75)</f>
        <v/>
      </c>
      <c r="G80" s="43" t="str">
        <f>IF(Foglio1!G75=0,"",+Foglio1!G75)</f>
        <v/>
      </c>
      <c r="H80" s="43" t="str">
        <f>IF(Foglio1!H75=0,"",+Foglio1!H75)</f>
        <v/>
      </c>
      <c r="I80" s="43" t="str">
        <f>IF(Foglio1!I75=0,"",+Foglio1!I75)</f>
        <v/>
      </c>
      <c r="J80" s="43" t="str">
        <f>IF(Foglio1!J75=0,"",+Foglio1!J75)</f>
        <v/>
      </c>
      <c r="K80" s="43" t="str">
        <f>IF(Foglio1!K75=0,"",+Foglio1!K75)</f>
        <v/>
      </c>
      <c r="L80" s="43" t="str">
        <f>IF(Foglio1!L75=0,"",+Foglio1!L75)</f>
        <v/>
      </c>
      <c r="M80" s="43" t="str">
        <f>IF(Foglio1!M75=0,"",+Foglio1!M75)</f>
        <v/>
      </c>
      <c r="N80" s="43" t="str">
        <f>IF(Foglio1!N75=0,"",+Foglio1!N75)</f>
        <v/>
      </c>
      <c r="O80" s="43" t="str">
        <f>IF(Foglio1!O75=0,"",+Foglio1!O75)</f>
        <v/>
      </c>
      <c r="P80" s="49"/>
      <c r="Q80" s="44" t="str">
        <f t="shared" si="17"/>
        <v/>
      </c>
      <c r="R80" s="44" t="str">
        <f t="shared" si="19"/>
        <v/>
      </c>
      <c r="S80" s="44" t="str">
        <f t="shared" si="20"/>
        <v/>
      </c>
      <c r="T80" s="44" t="str">
        <f t="shared" si="21"/>
        <v/>
      </c>
      <c r="U80" s="45"/>
      <c r="V80" s="46" t="str">
        <f t="shared" si="22"/>
        <v/>
      </c>
      <c r="W80" s="46" t="str">
        <f t="shared" si="23"/>
        <v/>
      </c>
      <c r="X80" s="46" t="str">
        <f t="shared" si="24"/>
        <v/>
      </c>
      <c r="Y80" s="46" t="str">
        <f t="shared" si="25"/>
        <v/>
      </c>
      <c r="Z80" s="47" t="str">
        <f t="shared" si="26"/>
        <v/>
      </c>
      <c r="AA80" s="47" t="str">
        <f t="shared" si="27"/>
        <v/>
      </c>
      <c r="AB80" s="47" t="str">
        <f t="shared" si="28"/>
        <v/>
      </c>
      <c r="AC80" s="47" t="str">
        <f t="shared" si="29"/>
        <v/>
      </c>
      <c r="AD80" s="48" t="str">
        <f t="shared" si="18"/>
        <v/>
      </c>
      <c r="AE80" s="44" t="str">
        <f>IF(+Foglio1!V75="","",+Foglio1!V75)</f>
        <v/>
      </c>
      <c r="AF80" s="67" t="str">
        <f>IF(+Foglio1!X75="","",+Foglio1!X75)</f>
        <v/>
      </c>
    </row>
    <row r="81" spans="1:32" x14ac:dyDescent="0.25">
      <c r="A81" s="66" t="str">
        <f>IF(Foglio1!A76=0,"",+Foglio1!A76)</f>
        <v/>
      </c>
      <c r="B81" s="43" t="str">
        <f>IF(Foglio1!B76=0,"",+Foglio1!B76)</f>
        <v/>
      </c>
      <c r="C81" s="43" t="str">
        <f>IF(Foglio1!C76=0,"",+Foglio1!C76)</f>
        <v/>
      </c>
      <c r="D81" s="43" t="str">
        <f>IF(Foglio1!D76=0,"",+Foglio1!D76)</f>
        <v/>
      </c>
      <c r="E81" s="43" t="str">
        <f>IF(Foglio1!E76=0,"",+Foglio1!E76)</f>
        <v/>
      </c>
      <c r="F81" s="43" t="str">
        <f>IF(Foglio1!F76=0,"",+Foglio1!F76)</f>
        <v/>
      </c>
      <c r="G81" s="43" t="str">
        <f>IF(Foglio1!G76=0,"",+Foglio1!G76)</f>
        <v/>
      </c>
      <c r="H81" s="43" t="str">
        <f>IF(Foglio1!H76=0,"",+Foglio1!H76)</f>
        <v/>
      </c>
      <c r="I81" s="43" t="str">
        <f>IF(Foglio1!I76=0,"",+Foglio1!I76)</f>
        <v/>
      </c>
      <c r="J81" s="43" t="str">
        <f>IF(Foglio1!J76=0,"",+Foglio1!J76)</f>
        <v/>
      </c>
      <c r="K81" s="43" t="str">
        <f>IF(Foglio1!K76=0,"",+Foglio1!K76)</f>
        <v/>
      </c>
      <c r="L81" s="43" t="str">
        <f>IF(Foglio1!L76=0,"",+Foglio1!L76)</f>
        <v/>
      </c>
      <c r="M81" s="43" t="str">
        <f>IF(Foglio1!M76=0,"",+Foglio1!M76)</f>
        <v/>
      </c>
      <c r="N81" s="43" t="str">
        <f>IF(Foglio1!N76=0,"",+Foglio1!N76)</f>
        <v/>
      </c>
      <c r="O81" s="43" t="str">
        <f>IF(Foglio1!O76=0,"",+Foglio1!O76)</f>
        <v/>
      </c>
      <c r="P81" s="49"/>
      <c r="Q81" s="44" t="str">
        <f t="shared" si="17"/>
        <v/>
      </c>
      <c r="R81" s="44" t="str">
        <f t="shared" si="19"/>
        <v/>
      </c>
      <c r="S81" s="44" t="str">
        <f t="shared" si="20"/>
        <v/>
      </c>
      <c r="T81" s="44" t="str">
        <f t="shared" si="21"/>
        <v/>
      </c>
      <c r="U81" s="45"/>
      <c r="V81" s="46" t="str">
        <f t="shared" si="22"/>
        <v/>
      </c>
      <c r="W81" s="46" t="str">
        <f t="shared" si="23"/>
        <v/>
      </c>
      <c r="X81" s="46" t="str">
        <f t="shared" si="24"/>
        <v/>
      </c>
      <c r="Y81" s="46" t="str">
        <f t="shared" si="25"/>
        <v/>
      </c>
      <c r="Z81" s="47" t="str">
        <f t="shared" si="26"/>
        <v/>
      </c>
      <c r="AA81" s="47" t="str">
        <f t="shared" si="27"/>
        <v/>
      </c>
      <c r="AB81" s="47" t="str">
        <f t="shared" si="28"/>
        <v/>
      </c>
      <c r="AC81" s="47" t="str">
        <f t="shared" si="29"/>
        <v/>
      </c>
      <c r="AD81" s="48" t="str">
        <f t="shared" si="18"/>
        <v/>
      </c>
      <c r="AE81" s="44" t="str">
        <f>IF(+Foglio1!V76="","",+Foglio1!V76)</f>
        <v/>
      </c>
      <c r="AF81" s="67" t="str">
        <f>IF(+Foglio1!X76="","",+Foglio1!X76)</f>
        <v/>
      </c>
    </row>
    <row r="82" spans="1:32" x14ac:dyDescent="0.25">
      <c r="A82" s="66" t="str">
        <f>IF(Foglio1!A77=0,"",+Foglio1!A77)</f>
        <v/>
      </c>
      <c r="B82" s="43" t="str">
        <f>IF(Foglio1!B77=0,"",+Foglio1!B77)</f>
        <v/>
      </c>
      <c r="C82" s="43" t="str">
        <f>IF(Foglio1!C77=0,"",+Foglio1!C77)</f>
        <v/>
      </c>
      <c r="D82" s="43" t="str">
        <f>IF(Foglio1!D77=0,"",+Foglio1!D77)</f>
        <v/>
      </c>
      <c r="E82" s="43" t="str">
        <f>IF(Foglio1!E77=0,"",+Foglio1!E77)</f>
        <v/>
      </c>
      <c r="F82" s="43" t="str">
        <f>IF(Foglio1!F77=0,"",+Foglio1!F77)</f>
        <v/>
      </c>
      <c r="G82" s="43" t="str">
        <f>IF(Foglio1!G77=0,"",+Foglio1!G77)</f>
        <v/>
      </c>
      <c r="H82" s="43" t="str">
        <f>IF(Foglio1!H77=0,"",+Foglio1!H77)</f>
        <v/>
      </c>
      <c r="I82" s="43" t="str">
        <f>IF(Foglio1!I77=0,"",+Foglio1!I77)</f>
        <v/>
      </c>
      <c r="J82" s="43" t="str">
        <f>IF(Foglio1!J77=0,"",+Foglio1!J77)</f>
        <v/>
      </c>
      <c r="K82" s="43" t="str">
        <f>IF(Foglio1!K77=0,"",+Foglio1!K77)</f>
        <v/>
      </c>
      <c r="L82" s="43" t="str">
        <f>IF(Foglio1!L77=0,"",+Foglio1!L77)</f>
        <v/>
      </c>
      <c r="M82" s="43" t="str">
        <f>IF(Foglio1!M77=0,"",+Foglio1!M77)</f>
        <v/>
      </c>
      <c r="N82" s="43" t="str">
        <f>IF(Foglio1!N77=0,"",+Foglio1!N77)</f>
        <v/>
      </c>
      <c r="O82" s="43" t="str">
        <f>IF(Foglio1!O77=0,"",+Foglio1!O77)</f>
        <v/>
      </c>
      <c r="P82" s="49"/>
      <c r="Q82" s="44" t="str">
        <f t="shared" si="17"/>
        <v/>
      </c>
      <c r="R82" s="44" t="str">
        <f t="shared" si="19"/>
        <v/>
      </c>
      <c r="S82" s="44" t="str">
        <f t="shared" si="20"/>
        <v/>
      </c>
      <c r="T82" s="44" t="str">
        <f t="shared" si="21"/>
        <v/>
      </c>
      <c r="U82" s="45"/>
      <c r="V82" s="46" t="str">
        <f t="shared" si="22"/>
        <v/>
      </c>
      <c r="W82" s="46" t="str">
        <f t="shared" si="23"/>
        <v/>
      </c>
      <c r="X82" s="46" t="str">
        <f t="shared" si="24"/>
        <v/>
      </c>
      <c r="Y82" s="46" t="str">
        <f t="shared" si="25"/>
        <v/>
      </c>
      <c r="Z82" s="47" t="str">
        <f t="shared" si="26"/>
        <v/>
      </c>
      <c r="AA82" s="47" t="str">
        <f t="shared" si="27"/>
        <v/>
      </c>
      <c r="AB82" s="47" t="str">
        <f t="shared" si="28"/>
        <v/>
      </c>
      <c r="AC82" s="47" t="str">
        <f t="shared" si="29"/>
        <v/>
      </c>
      <c r="AD82" s="48" t="str">
        <f t="shared" si="18"/>
        <v/>
      </c>
      <c r="AE82" s="44" t="str">
        <f>IF(+Foglio1!V77="","",+Foglio1!V77)</f>
        <v/>
      </c>
      <c r="AF82" s="67" t="str">
        <f>IF(+Foglio1!X77="","",+Foglio1!X77)</f>
        <v/>
      </c>
    </row>
    <row r="83" spans="1:32" x14ac:dyDescent="0.25">
      <c r="A83" s="66" t="str">
        <f>IF(Foglio1!A78=0,"",+Foglio1!A78)</f>
        <v/>
      </c>
      <c r="B83" s="43" t="str">
        <f>IF(Foglio1!B78=0,"",+Foglio1!B78)</f>
        <v/>
      </c>
      <c r="C83" s="43" t="str">
        <f>IF(Foglio1!C78=0,"",+Foglio1!C78)</f>
        <v/>
      </c>
      <c r="D83" s="43" t="str">
        <f>IF(Foglio1!D78=0,"",+Foglio1!D78)</f>
        <v/>
      </c>
      <c r="E83" s="43" t="str">
        <f>IF(Foglio1!E78=0,"",+Foglio1!E78)</f>
        <v/>
      </c>
      <c r="F83" s="43" t="str">
        <f>IF(Foglio1!F78=0,"",+Foglio1!F78)</f>
        <v/>
      </c>
      <c r="G83" s="43" t="str">
        <f>IF(Foglio1!G78=0,"",+Foglio1!G78)</f>
        <v/>
      </c>
      <c r="H83" s="43" t="str">
        <f>IF(Foglio1!H78=0,"",+Foglio1!H78)</f>
        <v/>
      </c>
      <c r="I83" s="43" t="str">
        <f>IF(Foglio1!I78=0,"",+Foglio1!I78)</f>
        <v/>
      </c>
      <c r="J83" s="43" t="str">
        <f>IF(Foglio1!J78=0,"",+Foglio1!J78)</f>
        <v/>
      </c>
      <c r="K83" s="43" t="str">
        <f>IF(Foglio1!K78=0,"",+Foglio1!K78)</f>
        <v/>
      </c>
      <c r="L83" s="43" t="str">
        <f>IF(Foglio1!L78=0,"",+Foglio1!L78)</f>
        <v/>
      </c>
      <c r="M83" s="43" t="str">
        <f>IF(Foglio1!M78=0,"",+Foglio1!M78)</f>
        <v/>
      </c>
      <c r="N83" s="43" t="str">
        <f>IF(Foglio1!N78=0,"",+Foglio1!N78)</f>
        <v/>
      </c>
      <c r="O83" s="43" t="str">
        <f>IF(Foglio1!O78=0,"",+Foglio1!O78)</f>
        <v/>
      </c>
      <c r="P83" s="49"/>
      <c r="Q83" s="44" t="str">
        <f t="shared" si="17"/>
        <v/>
      </c>
      <c r="R83" s="44" t="str">
        <f t="shared" si="19"/>
        <v/>
      </c>
      <c r="S83" s="44" t="str">
        <f t="shared" si="20"/>
        <v/>
      </c>
      <c r="T83" s="44" t="str">
        <f t="shared" si="21"/>
        <v/>
      </c>
      <c r="U83" s="45"/>
      <c r="V83" s="46" t="str">
        <f t="shared" si="22"/>
        <v/>
      </c>
      <c r="W83" s="46" t="str">
        <f t="shared" si="23"/>
        <v/>
      </c>
      <c r="X83" s="46" t="str">
        <f t="shared" si="24"/>
        <v/>
      </c>
      <c r="Y83" s="46" t="str">
        <f t="shared" si="25"/>
        <v/>
      </c>
      <c r="Z83" s="47" t="str">
        <f t="shared" si="26"/>
        <v/>
      </c>
      <c r="AA83" s="47" t="str">
        <f t="shared" si="27"/>
        <v/>
      </c>
      <c r="AB83" s="47" t="str">
        <f t="shared" si="28"/>
        <v/>
      </c>
      <c r="AC83" s="47" t="str">
        <f t="shared" si="29"/>
        <v/>
      </c>
      <c r="AD83" s="48" t="str">
        <f t="shared" si="18"/>
        <v/>
      </c>
      <c r="AE83" s="44" t="str">
        <f>IF(+Foglio1!V78="","",+Foglio1!V78)</f>
        <v/>
      </c>
      <c r="AF83" s="67" t="str">
        <f>IF(+Foglio1!X78="","",+Foglio1!X78)</f>
        <v/>
      </c>
    </row>
    <row r="84" spans="1:32" x14ac:dyDescent="0.25">
      <c r="A84" s="66" t="str">
        <f>IF(Foglio1!A79=0,"",+Foglio1!A79)</f>
        <v/>
      </c>
      <c r="B84" s="43" t="str">
        <f>IF(Foglio1!B79=0,"",+Foglio1!B79)</f>
        <v/>
      </c>
      <c r="C84" s="43" t="str">
        <f>IF(Foglio1!C79=0,"",+Foglio1!C79)</f>
        <v/>
      </c>
      <c r="D84" s="43" t="str">
        <f>IF(Foglio1!D79=0,"",+Foglio1!D79)</f>
        <v/>
      </c>
      <c r="E84" s="43" t="str">
        <f>IF(Foglio1!E79=0,"",+Foglio1!E79)</f>
        <v/>
      </c>
      <c r="F84" s="43" t="str">
        <f>IF(Foglio1!F79=0,"",+Foglio1!F79)</f>
        <v/>
      </c>
      <c r="G84" s="43" t="str">
        <f>IF(Foglio1!G79=0,"",+Foglio1!G79)</f>
        <v/>
      </c>
      <c r="H84" s="43" t="str">
        <f>IF(Foglio1!H79=0,"",+Foglio1!H79)</f>
        <v/>
      </c>
      <c r="I84" s="43" t="str">
        <f>IF(Foglio1!I79=0,"",+Foglio1!I79)</f>
        <v/>
      </c>
      <c r="J84" s="43" t="str">
        <f>IF(Foglio1!J79=0,"",+Foglio1!J79)</f>
        <v/>
      </c>
      <c r="K84" s="43" t="str">
        <f>IF(Foglio1!K79=0,"",+Foglio1!K79)</f>
        <v/>
      </c>
      <c r="L84" s="43" t="str">
        <f>IF(Foglio1!L79=0,"",+Foglio1!L79)</f>
        <v/>
      </c>
      <c r="M84" s="43" t="str">
        <f>IF(Foglio1!M79=0,"",+Foglio1!M79)</f>
        <v/>
      </c>
      <c r="N84" s="43" t="str">
        <f>IF(Foglio1!N79=0,"",+Foglio1!N79)</f>
        <v/>
      </c>
      <c r="O84" s="43" t="str">
        <f>IF(Foglio1!O79=0,"",+Foglio1!O79)</f>
        <v/>
      </c>
      <c r="P84" s="49"/>
      <c r="Q84" s="44" t="str">
        <f t="shared" si="17"/>
        <v/>
      </c>
      <c r="R84" s="44" t="str">
        <f t="shared" si="19"/>
        <v/>
      </c>
      <c r="S84" s="44" t="str">
        <f t="shared" si="20"/>
        <v/>
      </c>
      <c r="T84" s="44" t="str">
        <f t="shared" si="21"/>
        <v/>
      </c>
      <c r="U84" s="45"/>
      <c r="V84" s="46" t="str">
        <f t="shared" si="22"/>
        <v/>
      </c>
      <c r="W84" s="46" t="str">
        <f t="shared" si="23"/>
        <v/>
      </c>
      <c r="X84" s="46" t="str">
        <f t="shared" si="24"/>
        <v/>
      </c>
      <c r="Y84" s="46" t="str">
        <f t="shared" si="25"/>
        <v/>
      </c>
      <c r="Z84" s="47" t="str">
        <f t="shared" si="26"/>
        <v/>
      </c>
      <c r="AA84" s="47" t="str">
        <f t="shared" si="27"/>
        <v/>
      </c>
      <c r="AB84" s="47" t="str">
        <f t="shared" si="28"/>
        <v/>
      </c>
      <c r="AC84" s="47" t="str">
        <f t="shared" si="29"/>
        <v/>
      </c>
      <c r="AD84" s="48" t="str">
        <f t="shared" si="18"/>
        <v/>
      </c>
      <c r="AE84" s="44" t="str">
        <f>IF(+Foglio1!V79="","",+Foglio1!V79)</f>
        <v/>
      </c>
      <c r="AF84" s="67" t="str">
        <f>IF(+Foglio1!X79="","",+Foglio1!X79)</f>
        <v/>
      </c>
    </row>
    <row r="85" spans="1:32" x14ac:dyDescent="0.25">
      <c r="A85" s="66" t="str">
        <f>IF(Foglio1!A80=0,"",+Foglio1!A80)</f>
        <v/>
      </c>
      <c r="B85" s="43" t="str">
        <f>IF(Foglio1!B80=0,"",+Foglio1!B80)</f>
        <v/>
      </c>
      <c r="C85" s="43" t="str">
        <f>IF(Foglio1!C80=0,"",+Foglio1!C80)</f>
        <v/>
      </c>
      <c r="D85" s="43" t="str">
        <f>IF(Foglio1!D80=0,"",+Foglio1!D80)</f>
        <v/>
      </c>
      <c r="E85" s="43" t="str">
        <f>IF(Foglio1!E80=0,"",+Foglio1!E80)</f>
        <v/>
      </c>
      <c r="F85" s="43" t="str">
        <f>IF(Foglio1!F80=0,"",+Foglio1!F80)</f>
        <v/>
      </c>
      <c r="G85" s="43" t="str">
        <f>IF(Foglio1!G80=0,"",+Foglio1!G80)</f>
        <v/>
      </c>
      <c r="H85" s="43" t="str">
        <f>IF(Foglio1!H80=0,"",+Foglio1!H80)</f>
        <v/>
      </c>
      <c r="I85" s="43" t="str">
        <f>IF(Foglio1!I80=0,"",+Foglio1!I80)</f>
        <v/>
      </c>
      <c r="J85" s="43" t="str">
        <f>IF(Foglio1!J80=0,"",+Foglio1!J80)</f>
        <v/>
      </c>
      <c r="K85" s="43" t="str">
        <f>IF(Foglio1!K80=0,"",+Foglio1!K80)</f>
        <v/>
      </c>
      <c r="L85" s="43" t="str">
        <f>IF(Foglio1!L80=0,"",+Foglio1!L80)</f>
        <v/>
      </c>
      <c r="M85" s="43" t="str">
        <f>IF(Foglio1!M80=0,"",+Foglio1!M80)</f>
        <v/>
      </c>
      <c r="N85" s="43" t="str">
        <f>IF(Foglio1!N80=0,"",+Foglio1!N80)</f>
        <v/>
      </c>
      <c r="O85" s="43" t="str">
        <f>IF(Foglio1!O80=0,"",+Foglio1!O80)</f>
        <v/>
      </c>
      <c r="P85" s="49"/>
      <c r="Q85" s="44" t="str">
        <f t="shared" si="17"/>
        <v/>
      </c>
      <c r="R85" s="44" t="str">
        <f t="shared" si="19"/>
        <v/>
      </c>
      <c r="S85" s="44" t="str">
        <f t="shared" si="20"/>
        <v/>
      </c>
      <c r="T85" s="44" t="str">
        <f t="shared" si="21"/>
        <v/>
      </c>
      <c r="U85" s="45"/>
      <c r="V85" s="46" t="str">
        <f t="shared" si="22"/>
        <v/>
      </c>
      <c r="W85" s="46" t="str">
        <f t="shared" si="23"/>
        <v/>
      </c>
      <c r="X85" s="46" t="str">
        <f t="shared" si="24"/>
        <v/>
      </c>
      <c r="Y85" s="46" t="str">
        <f t="shared" si="25"/>
        <v/>
      </c>
      <c r="Z85" s="47" t="str">
        <f t="shared" si="26"/>
        <v/>
      </c>
      <c r="AA85" s="47" t="str">
        <f t="shared" si="27"/>
        <v/>
      </c>
      <c r="AB85" s="47" t="str">
        <f t="shared" si="28"/>
        <v/>
      </c>
      <c r="AC85" s="47" t="str">
        <f t="shared" si="29"/>
        <v/>
      </c>
      <c r="AD85" s="48" t="str">
        <f t="shared" ref="AD85:AD110" si="30">IF(AB85="","",IF(AB85&gt;15%,A85,""))</f>
        <v/>
      </c>
      <c r="AE85" s="44" t="str">
        <f>IF(+Foglio1!V80="","",+Foglio1!V80)</f>
        <v/>
      </c>
      <c r="AF85" s="67" t="str">
        <f>IF(+Foglio1!X80="","",+Foglio1!X80)</f>
        <v/>
      </c>
    </row>
    <row r="86" spans="1:32" x14ac:dyDescent="0.25">
      <c r="A86" s="66" t="str">
        <f>IF(Foglio1!A81=0,"",+Foglio1!A81)</f>
        <v/>
      </c>
      <c r="B86" s="43" t="str">
        <f>IF(Foglio1!B81=0,"",+Foglio1!B81)</f>
        <v/>
      </c>
      <c r="C86" s="43" t="str">
        <f>IF(Foglio1!C81=0,"",+Foglio1!C81)</f>
        <v/>
      </c>
      <c r="D86" s="43" t="str">
        <f>IF(Foglio1!D81=0,"",+Foglio1!D81)</f>
        <v/>
      </c>
      <c r="E86" s="43" t="str">
        <f>IF(Foglio1!E81=0,"",+Foglio1!E81)</f>
        <v/>
      </c>
      <c r="F86" s="43" t="str">
        <f>IF(Foglio1!F81=0,"",+Foglio1!F81)</f>
        <v/>
      </c>
      <c r="G86" s="43" t="str">
        <f>IF(Foglio1!G81=0,"",+Foglio1!G81)</f>
        <v/>
      </c>
      <c r="H86" s="43" t="str">
        <f>IF(Foglio1!H81=0,"",+Foglio1!H81)</f>
        <v/>
      </c>
      <c r="I86" s="43" t="str">
        <f>IF(Foglio1!I81=0,"",+Foglio1!I81)</f>
        <v/>
      </c>
      <c r="J86" s="43" t="str">
        <f>IF(Foglio1!J81=0,"",+Foglio1!J81)</f>
        <v/>
      </c>
      <c r="K86" s="43" t="str">
        <f>IF(Foglio1!K81=0,"",+Foglio1!K81)</f>
        <v/>
      </c>
      <c r="L86" s="43" t="str">
        <f>IF(Foglio1!L81=0,"",+Foglio1!L81)</f>
        <v/>
      </c>
      <c r="M86" s="43" t="str">
        <f>IF(Foglio1!M81=0,"",+Foglio1!M81)</f>
        <v/>
      </c>
      <c r="N86" s="43" t="str">
        <f>IF(Foglio1!N81=0,"",+Foglio1!N81)</f>
        <v/>
      </c>
      <c r="O86" s="43" t="str">
        <f>IF(Foglio1!O81=0,"",+Foglio1!O81)</f>
        <v/>
      </c>
      <c r="P86" s="49"/>
      <c r="Q86" s="44" t="str">
        <f t="shared" si="17"/>
        <v/>
      </c>
      <c r="R86" s="44" t="str">
        <f t="shared" si="19"/>
        <v/>
      </c>
      <c r="S86" s="44" t="str">
        <f t="shared" si="20"/>
        <v/>
      </c>
      <c r="T86" s="44" t="str">
        <f t="shared" si="21"/>
        <v/>
      </c>
      <c r="U86" s="45"/>
      <c r="V86" s="46" t="str">
        <f t="shared" si="22"/>
        <v/>
      </c>
      <c r="W86" s="46" t="str">
        <f t="shared" si="23"/>
        <v/>
      </c>
      <c r="X86" s="46" t="str">
        <f t="shared" si="24"/>
        <v/>
      </c>
      <c r="Y86" s="46" t="str">
        <f t="shared" si="25"/>
        <v/>
      </c>
      <c r="Z86" s="47" t="str">
        <f t="shared" si="26"/>
        <v/>
      </c>
      <c r="AA86" s="47" t="str">
        <f t="shared" si="27"/>
        <v/>
      </c>
      <c r="AB86" s="47" t="str">
        <f t="shared" si="28"/>
        <v/>
      </c>
      <c r="AC86" s="47" t="str">
        <f t="shared" si="29"/>
        <v/>
      </c>
      <c r="AD86" s="48" t="str">
        <f t="shared" si="30"/>
        <v/>
      </c>
      <c r="AE86" s="44" t="str">
        <f>IF(+Foglio1!V81="","",+Foglio1!V81)</f>
        <v/>
      </c>
      <c r="AF86" s="67" t="str">
        <f>IF(+Foglio1!X81="","",+Foglio1!X81)</f>
        <v/>
      </c>
    </row>
    <row r="87" spans="1:32" x14ac:dyDescent="0.25">
      <c r="A87" s="66" t="str">
        <f>IF(Foglio1!A82=0,"",+Foglio1!A82)</f>
        <v/>
      </c>
      <c r="B87" s="43" t="str">
        <f>IF(Foglio1!B82=0,"",+Foglio1!B82)</f>
        <v/>
      </c>
      <c r="C87" s="43" t="str">
        <f>IF(Foglio1!C82=0,"",+Foglio1!C82)</f>
        <v/>
      </c>
      <c r="D87" s="43" t="str">
        <f>IF(Foglio1!D82=0,"",+Foglio1!D82)</f>
        <v/>
      </c>
      <c r="E87" s="43" t="str">
        <f>IF(Foglio1!E82=0,"",+Foglio1!E82)</f>
        <v/>
      </c>
      <c r="F87" s="43" t="str">
        <f>IF(Foglio1!F82=0,"",+Foglio1!F82)</f>
        <v/>
      </c>
      <c r="G87" s="43" t="str">
        <f>IF(Foglio1!G82=0,"",+Foglio1!G82)</f>
        <v/>
      </c>
      <c r="H87" s="43" t="str">
        <f>IF(Foglio1!H82=0,"",+Foglio1!H82)</f>
        <v/>
      </c>
      <c r="I87" s="43" t="str">
        <f>IF(Foglio1!I82=0,"",+Foglio1!I82)</f>
        <v/>
      </c>
      <c r="J87" s="43" t="str">
        <f>IF(Foglio1!J82=0,"",+Foglio1!J82)</f>
        <v/>
      </c>
      <c r="K87" s="43" t="str">
        <f>IF(Foglio1!K82=0,"",+Foglio1!K82)</f>
        <v/>
      </c>
      <c r="L87" s="43" t="str">
        <f>IF(Foglio1!L82=0,"",+Foglio1!L82)</f>
        <v/>
      </c>
      <c r="M87" s="43" t="str">
        <f>IF(Foglio1!M82=0,"",+Foglio1!M82)</f>
        <v/>
      </c>
      <c r="N87" s="43" t="str">
        <f>IF(Foglio1!N82=0,"",+Foglio1!N82)</f>
        <v/>
      </c>
      <c r="O87" s="43" t="str">
        <f>IF(Foglio1!O82=0,"",+Foglio1!O82)</f>
        <v/>
      </c>
      <c r="P87" s="49"/>
      <c r="Q87" s="44" t="str">
        <f t="shared" si="17"/>
        <v/>
      </c>
      <c r="R87" s="44" t="str">
        <f t="shared" si="19"/>
        <v/>
      </c>
      <c r="S87" s="44" t="str">
        <f t="shared" si="20"/>
        <v/>
      </c>
      <c r="T87" s="44" t="str">
        <f t="shared" si="21"/>
        <v/>
      </c>
      <c r="U87" s="45"/>
      <c r="V87" s="46" t="str">
        <f t="shared" si="22"/>
        <v/>
      </c>
      <c r="W87" s="46" t="str">
        <f t="shared" si="23"/>
        <v/>
      </c>
      <c r="X87" s="46" t="str">
        <f t="shared" si="24"/>
        <v/>
      </c>
      <c r="Y87" s="46" t="str">
        <f t="shared" si="25"/>
        <v/>
      </c>
      <c r="Z87" s="47" t="str">
        <f t="shared" si="26"/>
        <v/>
      </c>
      <c r="AA87" s="47" t="str">
        <f t="shared" si="27"/>
        <v/>
      </c>
      <c r="AB87" s="47" t="str">
        <f t="shared" si="28"/>
        <v/>
      </c>
      <c r="AC87" s="47" t="str">
        <f t="shared" si="29"/>
        <v/>
      </c>
      <c r="AD87" s="48" t="str">
        <f t="shared" si="30"/>
        <v/>
      </c>
      <c r="AE87" s="44" t="str">
        <f>IF(+Foglio1!V82="","",+Foglio1!V82)</f>
        <v/>
      </c>
      <c r="AF87" s="67" t="str">
        <f>IF(+Foglio1!X82="","",+Foglio1!X82)</f>
        <v/>
      </c>
    </row>
    <row r="88" spans="1:32" x14ac:dyDescent="0.25">
      <c r="A88" s="66" t="str">
        <f>IF(Foglio1!A83=0,"",+Foglio1!A83)</f>
        <v/>
      </c>
      <c r="B88" s="43" t="str">
        <f>IF(Foglio1!B83=0,"",+Foglio1!B83)</f>
        <v/>
      </c>
      <c r="C88" s="43" t="str">
        <f>IF(Foglio1!C83=0,"",+Foglio1!C83)</f>
        <v/>
      </c>
      <c r="D88" s="43" t="str">
        <f>IF(Foglio1!D83=0,"",+Foglio1!D83)</f>
        <v/>
      </c>
      <c r="E88" s="43" t="str">
        <f>IF(Foglio1!E83=0,"",+Foglio1!E83)</f>
        <v/>
      </c>
      <c r="F88" s="43" t="str">
        <f>IF(Foglio1!F83=0,"",+Foglio1!F83)</f>
        <v/>
      </c>
      <c r="G88" s="43" t="str">
        <f>IF(Foglio1!G83=0,"",+Foglio1!G83)</f>
        <v/>
      </c>
      <c r="H88" s="43" t="str">
        <f>IF(Foglio1!H83=0,"",+Foglio1!H83)</f>
        <v/>
      </c>
      <c r="I88" s="43" t="str">
        <f>IF(Foglio1!I83=0,"",+Foglio1!I83)</f>
        <v/>
      </c>
      <c r="J88" s="43" t="str">
        <f>IF(Foglio1!J83=0,"",+Foglio1!J83)</f>
        <v/>
      </c>
      <c r="K88" s="43" t="str">
        <f>IF(Foglio1!K83=0,"",+Foglio1!K83)</f>
        <v/>
      </c>
      <c r="L88" s="43" t="str">
        <f>IF(Foglio1!L83=0,"",+Foglio1!L83)</f>
        <v/>
      </c>
      <c r="M88" s="43" t="str">
        <f>IF(Foglio1!M83=0,"",+Foglio1!M83)</f>
        <v/>
      </c>
      <c r="N88" s="43" t="str">
        <f>IF(Foglio1!N83=0,"",+Foglio1!N83)</f>
        <v/>
      </c>
      <c r="O88" s="43" t="str">
        <f>IF(Foglio1!O83=0,"",+Foglio1!O83)</f>
        <v/>
      </c>
      <c r="P88" s="49"/>
      <c r="Q88" s="44" t="str">
        <f t="shared" si="17"/>
        <v/>
      </c>
      <c r="R88" s="44" t="str">
        <f t="shared" si="19"/>
        <v/>
      </c>
      <c r="S88" s="44" t="str">
        <f t="shared" si="20"/>
        <v/>
      </c>
      <c r="T88" s="44" t="str">
        <f t="shared" si="21"/>
        <v/>
      </c>
      <c r="U88" s="45"/>
      <c r="V88" s="46" t="str">
        <f t="shared" si="22"/>
        <v/>
      </c>
      <c r="W88" s="46" t="str">
        <f t="shared" si="23"/>
        <v/>
      </c>
      <c r="X88" s="46" t="str">
        <f t="shared" si="24"/>
        <v/>
      </c>
      <c r="Y88" s="46" t="str">
        <f t="shared" si="25"/>
        <v/>
      </c>
      <c r="Z88" s="47" t="str">
        <f t="shared" si="26"/>
        <v/>
      </c>
      <c r="AA88" s="47" t="str">
        <f t="shared" si="27"/>
        <v/>
      </c>
      <c r="AB88" s="47" t="str">
        <f t="shared" si="28"/>
        <v/>
      </c>
      <c r="AC88" s="47" t="str">
        <f t="shared" si="29"/>
        <v/>
      </c>
      <c r="AD88" s="48" t="str">
        <f t="shared" si="30"/>
        <v/>
      </c>
      <c r="AE88" s="44" t="str">
        <f>IF(+Foglio1!V83="","",+Foglio1!V83)</f>
        <v/>
      </c>
      <c r="AF88" s="67" t="str">
        <f>IF(+Foglio1!X83="","",+Foglio1!X83)</f>
        <v/>
      </c>
    </row>
    <row r="89" spans="1:32" x14ac:dyDescent="0.25">
      <c r="A89" s="66" t="str">
        <f>IF(Foglio1!A84=0,"",+Foglio1!A84)</f>
        <v/>
      </c>
      <c r="B89" s="43" t="str">
        <f>IF(Foglio1!B84=0,"",+Foglio1!B84)</f>
        <v/>
      </c>
      <c r="C89" s="43" t="str">
        <f>IF(Foglio1!C84=0,"",+Foglio1!C84)</f>
        <v/>
      </c>
      <c r="D89" s="43" t="str">
        <f>IF(Foglio1!D84=0,"",+Foglio1!D84)</f>
        <v/>
      </c>
      <c r="E89" s="43" t="str">
        <f>IF(Foglio1!E84=0,"",+Foglio1!E84)</f>
        <v/>
      </c>
      <c r="F89" s="43" t="str">
        <f>IF(Foglio1!F84=0,"",+Foglio1!F84)</f>
        <v/>
      </c>
      <c r="G89" s="43" t="str">
        <f>IF(Foglio1!G84=0,"",+Foglio1!G84)</f>
        <v/>
      </c>
      <c r="H89" s="43" t="str">
        <f>IF(Foglio1!H84=0,"",+Foglio1!H84)</f>
        <v/>
      </c>
      <c r="I89" s="43" t="str">
        <f>IF(Foglio1!I84=0,"",+Foglio1!I84)</f>
        <v/>
      </c>
      <c r="J89" s="43" t="str">
        <f>IF(Foglio1!J84=0,"",+Foglio1!J84)</f>
        <v/>
      </c>
      <c r="K89" s="43" t="str">
        <f>IF(Foglio1!K84=0,"",+Foglio1!K84)</f>
        <v/>
      </c>
      <c r="L89" s="43" t="str">
        <f>IF(Foglio1!L84=0,"",+Foglio1!L84)</f>
        <v/>
      </c>
      <c r="M89" s="43" t="str">
        <f>IF(Foglio1!M84=0,"",+Foglio1!M84)</f>
        <v/>
      </c>
      <c r="N89" s="43" t="str">
        <f>IF(Foglio1!N84=0,"",+Foglio1!N84)</f>
        <v/>
      </c>
      <c r="O89" s="43" t="str">
        <f>IF(Foglio1!O84=0,"",+Foglio1!O84)</f>
        <v/>
      </c>
      <c r="P89" s="49"/>
      <c r="Q89" s="44" t="str">
        <f t="shared" si="17"/>
        <v/>
      </c>
      <c r="R89" s="44" t="str">
        <f t="shared" si="19"/>
        <v/>
      </c>
      <c r="S89" s="44" t="str">
        <f t="shared" si="20"/>
        <v/>
      </c>
      <c r="T89" s="44" t="str">
        <f t="shared" si="21"/>
        <v/>
      </c>
      <c r="U89" s="45"/>
      <c r="V89" s="46" t="str">
        <f t="shared" si="22"/>
        <v/>
      </c>
      <c r="W89" s="46" t="str">
        <f t="shared" si="23"/>
        <v/>
      </c>
      <c r="X89" s="46" t="str">
        <f t="shared" si="24"/>
        <v/>
      </c>
      <c r="Y89" s="46" t="str">
        <f t="shared" si="25"/>
        <v/>
      </c>
      <c r="Z89" s="47" t="str">
        <f t="shared" si="26"/>
        <v/>
      </c>
      <c r="AA89" s="47" t="str">
        <f t="shared" si="27"/>
        <v/>
      </c>
      <c r="AB89" s="47" t="str">
        <f t="shared" si="28"/>
        <v/>
      </c>
      <c r="AC89" s="47" t="str">
        <f t="shared" si="29"/>
        <v/>
      </c>
      <c r="AD89" s="48" t="str">
        <f t="shared" si="30"/>
        <v/>
      </c>
      <c r="AE89" s="44" t="str">
        <f>IF(+Foglio1!V84="","",+Foglio1!V84)</f>
        <v/>
      </c>
      <c r="AF89" s="67" t="str">
        <f>IF(+Foglio1!X84="","",+Foglio1!X84)</f>
        <v/>
      </c>
    </row>
    <row r="90" spans="1:32" x14ac:dyDescent="0.25">
      <c r="A90" s="66" t="str">
        <f>IF(Foglio1!A85=0,"",+Foglio1!A85)</f>
        <v/>
      </c>
      <c r="B90" s="43" t="str">
        <f>IF(Foglio1!B85=0,"",+Foglio1!B85)</f>
        <v/>
      </c>
      <c r="C90" s="43" t="str">
        <f>IF(Foglio1!C85=0,"",+Foglio1!C85)</f>
        <v/>
      </c>
      <c r="D90" s="43" t="str">
        <f>IF(Foglio1!D85=0,"",+Foglio1!D85)</f>
        <v/>
      </c>
      <c r="E90" s="43" t="str">
        <f>IF(Foglio1!E85=0,"",+Foglio1!E85)</f>
        <v/>
      </c>
      <c r="F90" s="43" t="str">
        <f>IF(Foglio1!F85=0,"",+Foglio1!F85)</f>
        <v/>
      </c>
      <c r="G90" s="43" t="str">
        <f>IF(Foglio1!G85=0,"",+Foglio1!G85)</f>
        <v/>
      </c>
      <c r="H90" s="43" t="str">
        <f>IF(Foglio1!H85=0,"",+Foglio1!H85)</f>
        <v/>
      </c>
      <c r="I90" s="43" t="str">
        <f>IF(Foglio1!I85=0,"",+Foglio1!I85)</f>
        <v/>
      </c>
      <c r="J90" s="43" t="str">
        <f>IF(Foglio1!J85=0,"",+Foglio1!J85)</f>
        <v/>
      </c>
      <c r="K90" s="43" t="str">
        <f>IF(Foglio1!K85=0,"",+Foglio1!K85)</f>
        <v/>
      </c>
      <c r="L90" s="43" t="str">
        <f>IF(Foglio1!L85=0,"",+Foglio1!L85)</f>
        <v/>
      </c>
      <c r="M90" s="43" t="str">
        <f>IF(Foglio1!M85=0,"",+Foglio1!M85)</f>
        <v/>
      </c>
      <c r="N90" s="43" t="str">
        <f>IF(Foglio1!N85=0,"",+Foglio1!N85)</f>
        <v/>
      </c>
      <c r="O90" s="43" t="str">
        <f>IF(Foglio1!O85=0,"",+Foglio1!O85)</f>
        <v/>
      </c>
      <c r="P90" s="49"/>
      <c r="Q90" s="44" t="str">
        <f t="shared" si="17"/>
        <v/>
      </c>
      <c r="R90" s="44" t="str">
        <f t="shared" si="19"/>
        <v/>
      </c>
      <c r="S90" s="44" t="str">
        <f t="shared" si="20"/>
        <v/>
      </c>
      <c r="T90" s="44" t="str">
        <f t="shared" si="21"/>
        <v/>
      </c>
      <c r="U90" s="45"/>
      <c r="V90" s="46" t="str">
        <f t="shared" si="22"/>
        <v/>
      </c>
      <c r="W90" s="46" t="str">
        <f t="shared" si="23"/>
        <v/>
      </c>
      <c r="X90" s="46" t="str">
        <f t="shared" si="24"/>
        <v/>
      </c>
      <c r="Y90" s="46" t="str">
        <f t="shared" si="25"/>
        <v/>
      </c>
      <c r="Z90" s="47" t="str">
        <f t="shared" si="26"/>
        <v/>
      </c>
      <c r="AA90" s="47" t="str">
        <f t="shared" si="27"/>
        <v/>
      </c>
      <c r="AB90" s="47" t="str">
        <f t="shared" si="28"/>
        <v/>
      </c>
      <c r="AC90" s="47" t="str">
        <f t="shared" si="29"/>
        <v/>
      </c>
      <c r="AD90" s="48" t="str">
        <f t="shared" si="30"/>
        <v/>
      </c>
      <c r="AE90" s="44" t="str">
        <f>IF(+Foglio1!V85="","",+Foglio1!V85)</f>
        <v/>
      </c>
      <c r="AF90" s="67" t="str">
        <f>IF(+Foglio1!X85="","",+Foglio1!X85)</f>
        <v/>
      </c>
    </row>
    <row r="91" spans="1:32" x14ac:dyDescent="0.25">
      <c r="A91" s="66" t="str">
        <f>IF(Foglio1!A86=0,"",+Foglio1!A86)</f>
        <v/>
      </c>
      <c r="B91" s="43" t="str">
        <f>IF(Foglio1!B86=0,"",+Foglio1!B86)</f>
        <v/>
      </c>
      <c r="C91" s="43" t="str">
        <f>IF(Foglio1!C86=0,"",+Foglio1!C86)</f>
        <v/>
      </c>
      <c r="D91" s="43" t="str">
        <f>IF(Foglio1!D86=0,"",+Foglio1!D86)</f>
        <v/>
      </c>
      <c r="E91" s="43" t="str">
        <f>IF(Foglio1!E86=0,"",+Foglio1!E86)</f>
        <v/>
      </c>
      <c r="F91" s="43" t="str">
        <f>IF(Foglio1!F86=0,"",+Foglio1!F86)</f>
        <v/>
      </c>
      <c r="G91" s="43" t="str">
        <f>IF(Foglio1!G86=0,"",+Foglio1!G86)</f>
        <v/>
      </c>
      <c r="H91" s="43" t="str">
        <f>IF(Foglio1!H86=0,"",+Foglio1!H86)</f>
        <v/>
      </c>
      <c r="I91" s="43" t="str">
        <f>IF(Foglio1!I86=0,"",+Foglio1!I86)</f>
        <v/>
      </c>
      <c r="J91" s="43" t="str">
        <f>IF(Foglio1!J86=0,"",+Foglio1!J86)</f>
        <v/>
      </c>
      <c r="K91" s="43" t="str">
        <f>IF(Foglio1!K86=0,"",+Foglio1!K86)</f>
        <v/>
      </c>
      <c r="L91" s="43" t="str">
        <f>IF(Foglio1!L86=0,"",+Foglio1!L86)</f>
        <v/>
      </c>
      <c r="M91" s="43" t="str">
        <f>IF(Foglio1!M86=0,"",+Foglio1!M86)</f>
        <v/>
      </c>
      <c r="N91" s="43" t="str">
        <f>IF(Foglio1!N86=0,"",+Foglio1!N86)</f>
        <v/>
      </c>
      <c r="O91" s="43" t="str">
        <f>IF(Foglio1!O86=0,"",+Foglio1!O86)</f>
        <v/>
      </c>
      <c r="P91" s="49"/>
      <c r="Q91" s="44" t="str">
        <f t="shared" si="17"/>
        <v/>
      </c>
      <c r="R91" s="44" t="str">
        <f t="shared" si="19"/>
        <v/>
      </c>
      <c r="S91" s="44" t="str">
        <f t="shared" si="20"/>
        <v/>
      </c>
      <c r="T91" s="44" t="str">
        <f t="shared" si="21"/>
        <v/>
      </c>
      <c r="U91" s="45"/>
      <c r="V91" s="46" t="str">
        <f t="shared" si="22"/>
        <v/>
      </c>
      <c r="W91" s="46" t="str">
        <f t="shared" si="23"/>
        <v/>
      </c>
      <c r="X91" s="46" t="str">
        <f t="shared" si="24"/>
        <v/>
      </c>
      <c r="Y91" s="46" t="str">
        <f t="shared" si="25"/>
        <v/>
      </c>
      <c r="Z91" s="47" t="str">
        <f t="shared" si="26"/>
        <v/>
      </c>
      <c r="AA91" s="47" t="str">
        <f t="shared" si="27"/>
        <v/>
      </c>
      <c r="AB91" s="47" t="str">
        <f t="shared" si="28"/>
        <v/>
      </c>
      <c r="AC91" s="47" t="str">
        <f t="shared" si="29"/>
        <v/>
      </c>
      <c r="AD91" s="48" t="str">
        <f t="shared" si="30"/>
        <v/>
      </c>
      <c r="AE91" s="44" t="str">
        <f>IF(+Foglio1!V86="","",+Foglio1!V86)</f>
        <v/>
      </c>
      <c r="AF91" s="67" t="str">
        <f>IF(+Foglio1!X86="","",+Foglio1!X86)</f>
        <v/>
      </c>
    </row>
    <row r="92" spans="1:32" x14ac:dyDescent="0.25">
      <c r="A92" s="66" t="str">
        <f>IF(Foglio1!A87=0,"",+Foglio1!A87)</f>
        <v/>
      </c>
      <c r="B92" s="43" t="str">
        <f>IF(Foglio1!B87=0,"",+Foglio1!B87)</f>
        <v/>
      </c>
      <c r="C92" s="43" t="str">
        <f>IF(Foglio1!C87=0,"",+Foglio1!C87)</f>
        <v/>
      </c>
      <c r="D92" s="43" t="str">
        <f>IF(Foglio1!D87=0,"",+Foglio1!D87)</f>
        <v/>
      </c>
      <c r="E92" s="43" t="str">
        <f>IF(Foglio1!E87=0,"",+Foglio1!E87)</f>
        <v/>
      </c>
      <c r="F92" s="43" t="str">
        <f>IF(Foglio1!F87=0,"",+Foglio1!F87)</f>
        <v/>
      </c>
      <c r="G92" s="43" t="str">
        <f>IF(Foglio1!G87=0,"",+Foglio1!G87)</f>
        <v/>
      </c>
      <c r="H92" s="43" t="str">
        <f>IF(Foglio1!H87=0,"",+Foglio1!H87)</f>
        <v/>
      </c>
      <c r="I92" s="43" t="str">
        <f>IF(Foglio1!I87=0,"",+Foglio1!I87)</f>
        <v/>
      </c>
      <c r="J92" s="43" t="str">
        <f>IF(Foglio1!J87=0,"",+Foglio1!J87)</f>
        <v/>
      </c>
      <c r="K92" s="43" t="str">
        <f>IF(Foglio1!K87=0,"",+Foglio1!K87)</f>
        <v/>
      </c>
      <c r="L92" s="43" t="str">
        <f>IF(Foglio1!L87=0,"",+Foglio1!L87)</f>
        <v/>
      </c>
      <c r="M92" s="43" t="str">
        <f>IF(Foglio1!M87=0,"",+Foglio1!M87)</f>
        <v/>
      </c>
      <c r="N92" s="43" t="str">
        <f>IF(Foglio1!N87=0,"",+Foglio1!N87)</f>
        <v/>
      </c>
      <c r="O92" s="43" t="str">
        <f>IF(Foglio1!O87=0,"",+Foglio1!O87)</f>
        <v/>
      </c>
      <c r="P92" s="49"/>
      <c r="Q92" s="44" t="str">
        <f t="shared" si="17"/>
        <v/>
      </c>
      <c r="R92" s="44" t="str">
        <f t="shared" si="19"/>
        <v/>
      </c>
      <c r="S92" s="44" t="str">
        <f t="shared" si="20"/>
        <v/>
      </c>
      <c r="T92" s="44" t="str">
        <f t="shared" si="21"/>
        <v/>
      </c>
      <c r="U92" s="45"/>
      <c r="V92" s="46" t="str">
        <f t="shared" si="22"/>
        <v/>
      </c>
      <c r="W92" s="46" t="str">
        <f t="shared" si="23"/>
        <v/>
      </c>
      <c r="X92" s="46" t="str">
        <f t="shared" si="24"/>
        <v/>
      </c>
      <c r="Y92" s="46" t="str">
        <f t="shared" si="25"/>
        <v/>
      </c>
      <c r="Z92" s="47" t="str">
        <f t="shared" si="26"/>
        <v/>
      </c>
      <c r="AA92" s="47" t="str">
        <f t="shared" si="27"/>
        <v/>
      </c>
      <c r="AB92" s="47" t="str">
        <f t="shared" si="28"/>
        <v/>
      </c>
      <c r="AC92" s="47" t="str">
        <f t="shared" si="29"/>
        <v/>
      </c>
      <c r="AD92" s="48" t="str">
        <f t="shared" si="30"/>
        <v/>
      </c>
      <c r="AE92" s="44" t="str">
        <f>IF(+Foglio1!V87="","",+Foglio1!V87)</f>
        <v/>
      </c>
      <c r="AF92" s="67" t="str">
        <f>IF(+Foglio1!X87="","",+Foglio1!X87)</f>
        <v/>
      </c>
    </row>
    <row r="93" spans="1:32" x14ac:dyDescent="0.25">
      <c r="A93" s="66" t="str">
        <f>IF(Foglio1!A88=0,"",+Foglio1!A88)</f>
        <v/>
      </c>
      <c r="B93" s="43" t="str">
        <f>IF(Foglio1!B88=0,"",+Foglio1!B88)</f>
        <v/>
      </c>
      <c r="C93" s="43" t="str">
        <f>IF(Foglio1!C88=0,"",+Foglio1!C88)</f>
        <v/>
      </c>
      <c r="D93" s="43" t="str">
        <f>IF(Foglio1!D88=0,"",+Foglio1!D88)</f>
        <v/>
      </c>
      <c r="E93" s="43" t="str">
        <f>IF(Foglio1!E88=0,"",+Foglio1!E88)</f>
        <v/>
      </c>
      <c r="F93" s="43" t="str">
        <f>IF(Foglio1!F88=0,"",+Foglio1!F88)</f>
        <v/>
      </c>
      <c r="G93" s="43" t="str">
        <f>IF(Foglio1!G88=0,"",+Foglio1!G88)</f>
        <v/>
      </c>
      <c r="H93" s="43" t="str">
        <f>IF(Foglio1!H88=0,"",+Foglio1!H88)</f>
        <v/>
      </c>
      <c r="I93" s="43" t="str">
        <f>IF(Foglio1!I88=0,"",+Foglio1!I88)</f>
        <v/>
      </c>
      <c r="J93" s="43" t="str">
        <f>IF(Foglio1!J88=0,"",+Foglio1!J88)</f>
        <v/>
      </c>
      <c r="K93" s="43" t="str">
        <f>IF(Foglio1!K88=0,"",+Foglio1!K88)</f>
        <v/>
      </c>
      <c r="L93" s="43" t="str">
        <f>IF(Foglio1!L88=0,"",+Foglio1!L88)</f>
        <v/>
      </c>
      <c r="M93" s="43" t="str">
        <f>IF(Foglio1!M88=0,"",+Foglio1!M88)</f>
        <v/>
      </c>
      <c r="N93" s="43" t="str">
        <f>IF(Foglio1!N88=0,"",+Foglio1!N88)</f>
        <v/>
      </c>
      <c r="O93" s="43" t="str">
        <f>IF(Foglio1!O88=0,"",+Foglio1!O88)</f>
        <v/>
      </c>
      <c r="P93" s="49"/>
      <c r="Q93" s="44" t="str">
        <f t="shared" si="17"/>
        <v/>
      </c>
      <c r="R93" s="44" t="str">
        <f t="shared" si="19"/>
        <v/>
      </c>
      <c r="S93" s="44" t="str">
        <f t="shared" si="20"/>
        <v/>
      </c>
      <c r="T93" s="44" t="str">
        <f t="shared" si="21"/>
        <v/>
      </c>
      <c r="U93" s="45"/>
      <c r="V93" s="46" t="str">
        <f t="shared" si="22"/>
        <v/>
      </c>
      <c r="W93" s="46" t="str">
        <f t="shared" si="23"/>
        <v/>
      </c>
      <c r="X93" s="46" t="str">
        <f t="shared" si="24"/>
        <v/>
      </c>
      <c r="Y93" s="46" t="str">
        <f t="shared" si="25"/>
        <v/>
      </c>
      <c r="Z93" s="47" t="str">
        <f t="shared" si="26"/>
        <v/>
      </c>
      <c r="AA93" s="47" t="str">
        <f t="shared" si="27"/>
        <v/>
      </c>
      <c r="AB93" s="47" t="str">
        <f t="shared" si="28"/>
        <v/>
      </c>
      <c r="AC93" s="47" t="str">
        <f t="shared" si="29"/>
        <v/>
      </c>
      <c r="AD93" s="48" t="str">
        <f t="shared" si="30"/>
        <v/>
      </c>
      <c r="AE93" s="44" t="str">
        <f>IF(+Foglio1!V88="","",+Foglio1!V88)</f>
        <v/>
      </c>
      <c r="AF93" s="67" t="str">
        <f>IF(+Foglio1!X88="","",+Foglio1!X88)</f>
        <v/>
      </c>
    </row>
    <row r="94" spans="1:32" x14ac:dyDescent="0.25">
      <c r="A94" s="66" t="str">
        <f>IF(Foglio1!A89=0,"",+Foglio1!A89)</f>
        <v/>
      </c>
      <c r="B94" s="43" t="str">
        <f>IF(Foglio1!B89=0,"",+Foglio1!B89)</f>
        <v/>
      </c>
      <c r="C94" s="43" t="str">
        <f>IF(Foglio1!C89=0,"",+Foglio1!C89)</f>
        <v/>
      </c>
      <c r="D94" s="43" t="str">
        <f>IF(Foglio1!D89=0,"",+Foglio1!D89)</f>
        <v/>
      </c>
      <c r="E94" s="43" t="str">
        <f>IF(Foglio1!E89=0,"",+Foglio1!E89)</f>
        <v/>
      </c>
      <c r="F94" s="43" t="str">
        <f>IF(Foglio1!F89=0,"",+Foglio1!F89)</f>
        <v/>
      </c>
      <c r="G94" s="43" t="str">
        <f>IF(Foglio1!G89=0,"",+Foglio1!G89)</f>
        <v/>
      </c>
      <c r="H94" s="43" t="str">
        <f>IF(Foglio1!H89=0,"",+Foglio1!H89)</f>
        <v/>
      </c>
      <c r="I94" s="43" t="str">
        <f>IF(Foglio1!I89=0,"",+Foglio1!I89)</f>
        <v/>
      </c>
      <c r="J94" s="43" t="str">
        <f>IF(Foglio1!J89=0,"",+Foglio1!J89)</f>
        <v/>
      </c>
      <c r="K94" s="43" t="str">
        <f>IF(Foglio1!K89=0,"",+Foglio1!K89)</f>
        <v/>
      </c>
      <c r="L94" s="43" t="str">
        <f>IF(Foglio1!L89=0,"",+Foglio1!L89)</f>
        <v/>
      </c>
      <c r="M94" s="43" t="str">
        <f>IF(Foglio1!M89=0,"",+Foglio1!M89)</f>
        <v/>
      </c>
      <c r="N94" s="43" t="str">
        <f>IF(Foglio1!N89=0,"",+Foglio1!N89)</f>
        <v/>
      </c>
      <c r="O94" s="43" t="str">
        <f>IF(Foglio1!O89=0,"",+Foglio1!O89)</f>
        <v/>
      </c>
      <c r="P94" s="49"/>
      <c r="Q94" s="44" t="str">
        <f t="shared" si="17"/>
        <v/>
      </c>
      <c r="R94" s="44" t="str">
        <f t="shared" si="19"/>
        <v/>
      </c>
      <c r="S94" s="44" t="str">
        <f t="shared" si="20"/>
        <v/>
      </c>
      <c r="T94" s="44" t="str">
        <f t="shared" si="21"/>
        <v/>
      </c>
      <c r="U94" s="45"/>
      <c r="V94" s="46" t="str">
        <f t="shared" si="22"/>
        <v/>
      </c>
      <c r="W94" s="46" t="str">
        <f t="shared" si="23"/>
        <v/>
      </c>
      <c r="X94" s="46" t="str">
        <f t="shared" si="24"/>
        <v/>
      </c>
      <c r="Y94" s="46" t="str">
        <f t="shared" si="25"/>
        <v/>
      </c>
      <c r="Z94" s="47" t="str">
        <f t="shared" si="26"/>
        <v/>
      </c>
      <c r="AA94" s="47" t="str">
        <f t="shared" si="27"/>
        <v/>
      </c>
      <c r="AB94" s="47" t="str">
        <f t="shared" si="28"/>
        <v/>
      </c>
      <c r="AC94" s="47" t="str">
        <f t="shared" si="29"/>
        <v/>
      </c>
      <c r="AD94" s="48" t="str">
        <f t="shared" si="30"/>
        <v/>
      </c>
      <c r="AE94" s="44" t="str">
        <f>IF(+Foglio1!V89="","",+Foglio1!V89)</f>
        <v/>
      </c>
      <c r="AF94" s="67" t="str">
        <f>IF(+Foglio1!X89="","",+Foglio1!X89)</f>
        <v/>
      </c>
    </row>
    <row r="95" spans="1:32" x14ac:dyDescent="0.25">
      <c r="A95" s="66" t="str">
        <f>IF(Foglio1!A90=0,"",+Foglio1!A90)</f>
        <v/>
      </c>
      <c r="B95" s="43" t="str">
        <f>IF(Foglio1!B90=0,"",+Foglio1!B90)</f>
        <v/>
      </c>
      <c r="C95" s="43" t="str">
        <f>IF(Foglio1!C90=0,"",+Foglio1!C90)</f>
        <v/>
      </c>
      <c r="D95" s="43" t="str">
        <f>IF(Foglio1!D90=0,"",+Foglio1!D90)</f>
        <v/>
      </c>
      <c r="E95" s="43" t="str">
        <f>IF(Foglio1!E90=0,"",+Foglio1!E90)</f>
        <v/>
      </c>
      <c r="F95" s="43" t="str">
        <f>IF(Foglio1!F90=0,"",+Foglio1!F90)</f>
        <v/>
      </c>
      <c r="G95" s="43" t="str">
        <f>IF(Foglio1!G90=0,"",+Foglio1!G90)</f>
        <v/>
      </c>
      <c r="H95" s="43" t="str">
        <f>IF(Foglio1!H90=0,"",+Foglio1!H90)</f>
        <v/>
      </c>
      <c r="I95" s="43" t="str">
        <f>IF(Foglio1!I90=0,"",+Foglio1!I90)</f>
        <v/>
      </c>
      <c r="J95" s="43" t="str">
        <f>IF(Foglio1!J90=0,"",+Foglio1!J90)</f>
        <v/>
      </c>
      <c r="K95" s="43" t="str">
        <f>IF(Foglio1!K90=0,"",+Foglio1!K90)</f>
        <v/>
      </c>
      <c r="L95" s="43" t="str">
        <f>IF(Foglio1!L90=0,"",+Foglio1!L90)</f>
        <v/>
      </c>
      <c r="M95" s="43" t="str">
        <f>IF(Foglio1!M90=0,"",+Foglio1!M90)</f>
        <v/>
      </c>
      <c r="N95" s="43" t="str">
        <f>IF(Foglio1!N90=0,"",+Foglio1!N90)</f>
        <v/>
      </c>
      <c r="O95" s="43" t="str">
        <f>IF(Foglio1!O90=0,"",+Foglio1!O90)</f>
        <v/>
      </c>
      <c r="P95" s="49"/>
      <c r="Q95" s="44" t="str">
        <f t="shared" si="17"/>
        <v/>
      </c>
      <c r="R95" s="44" t="str">
        <f t="shared" si="19"/>
        <v/>
      </c>
      <c r="S95" s="44" t="str">
        <f t="shared" si="20"/>
        <v/>
      </c>
      <c r="T95" s="44" t="str">
        <f t="shared" si="21"/>
        <v/>
      </c>
      <c r="U95" s="45"/>
      <c r="V95" s="46" t="str">
        <f t="shared" si="22"/>
        <v/>
      </c>
      <c r="W95" s="46" t="str">
        <f t="shared" si="23"/>
        <v/>
      </c>
      <c r="X95" s="46" t="str">
        <f t="shared" si="24"/>
        <v/>
      </c>
      <c r="Y95" s="46" t="str">
        <f t="shared" si="25"/>
        <v/>
      </c>
      <c r="Z95" s="47" t="str">
        <f t="shared" si="26"/>
        <v/>
      </c>
      <c r="AA95" s="47" t="str">
        <f t="shared" si="27"/>
        <v/>
      </c>
      <c r="AB95" s="47" t="str">
        <f t="shared" si="28"/>
        <v/>
      </c>
      <c r="AC95" s="47" t="str">
        <f t="shared" si="29"/>
        <v/>
      </c>
      <c r="AD95" s="48" t="str">
        <f t="shared" si="30"/>
        <v/>
      </c>
      <c r="AE95" s="44" t="str">
        <f>IF(+Foglio1!V90="","",+Foglio1!V90)</f>
        <v/>
      </c>
      <c r="AF95" s="67" t="str">
        <f>IF(+Foglio1!X90="","",+Foglio1!X90)</f>
        <v/>
      </c>
    </row>
    <row r="96" spans="1:32" x14ac:dyDescent="0.25">
      <c r="A96" s="66" t="str">
        <f>IF(Foglio1!A91=0,"",+Foglio1!A91)</f>
        <v/>
      </c>
      <c r="B96" s="43" t="str">
        <f>IF(Foglio1!B91=0,"",+Foglio1!B91)</f>
        <v/>
      </c>
      <c r="C96" s="43" t="str">
        <f>IF(Foglio1!C91=0,"",+Foglio1!C91)</f>
        <v/>
      </c>
      <c r="D96" s="43" t="str">
        <f>IF(Foglio1!D91=0,"",+Foglio1!D91)</f>
        <v/>
      </c>
      <c r="E96" s="43" t="str">
        <f>IF(Foglio1!E91=0,"",+Foglio1!E91)</f>
        <v/>
      </c>
      <c r="F96" s="43" t="str">
        <f>IF(Foglio1!F91=0,"",+Foglio1!F91)</f>
        <v/>
      </c>
      <c r="G96" s="43" t="str">
        <f>IF(Foglio1!G91=0,"",+Foglio1!G91)</f>
        <v/>
      </c>
      <c r="H96" s="43" t="str">
        <f>IF(Foglio1!H91=0,"",+Foglio1!H91)</f>
        <v/>
      </c>
      <c r="I96" s="43" t="str">
        <f>IF(Foglio1!I91=0,"",+Foglio1!I91)</f>
        <v/>
      </c>
      <c r="J96" s="43" t="str">
        <f>IF(Foglio1!J91=0,"",+Foglio1!J91)</f>
        <v/>
      </c>
      <c r="K96" s="43" t="str">
        <f>IF(Foglio1!K91=0,"",+Foglio1!K91)</f>
        <v/>
      </c>
      <c r="L96" s="43" t="str">
        <f>IF(Foglio1!L91=0,"",+Foglio1!L91)</f>
        <v/>
      </c>
      <c r="M96" s="43" t="str">
        <f>IF(Foglio1!M91=0,"",+Foglio1!M91)</f>
        <v/>
      </c>
      <c r="N96" s="43" t="str">
        <f>IF(Foglio1!N91=0,"",+Foglio1!N91)</f>
        <v/>
      </c>
      <c r="O96" s="43" t="str">
        <f>IF(Foglio1!O91=0,"",+Foglio1!O91)</f>
        <v/>
      </c>
      <c r="P96" s="49"/>
      <c r="Q96" s="44" t="str">
        <f t="shared" si="17"/>
        <v/>
      </c>
      <c r="R96" s="44" t="str">
        <f t="shared" si="19"/>
        <v/>
      </c>
      <c r="S96" s="44" t="str">
        <f t="shared" si="20"/>
        <v/>
      </c>
      <c r="T96" s="44" t="str">
        <f t="shared" si="21"/>
        <v/>
      </c>
      <c r="U96" s="45"/>
      <c r="V96" s="46" t="str">
        <f t="shared" si="22"/>
        <v/>
      </c>
      <c r="W96" s="46" t="str">
        <f t="shared" si="23"/>
        <v/>
      </c>
      <c r="X96" s="46" t="str">
        <f t="shared" si="24"/>
        <v/>
      </c>
      <c r="Y96" s="46" t="str">
        <f t="shared" si="25"/>
        <v/>
      </c>
      <c r="Z96" s="47" t="str">
        <f t="shared" si="26"/>
        <v/>
      </c>
      <c r="AA96" s="47" t="str">
        <f t="shared" si="27"/>
        <v/>
      </c>
      <c r="AB96" s="47" t="str">
        <f t="shared" si="28"/>
        <v/>
      </c>
      <c r="AC96" s="47" t="str">
        <f t="shared" si="29"/>
        <v/>
      </c>
      <c r="AD96" s="48" t="str">
        <f t="shared" si="30"/>
        <v/>
      </c>
      <c r="AE96" s="44" t="str">
        <f>IF(+Foglio1!V91="","",+Foglio1!V91)</f>
        <v/>
      </c>
      <c r="AF96" s="67" t="str">
        <f>IF(+Foglio1!X91="","",+Foglio1!X91)</f>
        <v/>
      </c>
    </row>
    <row r="97" spans="1:32" x14ac:dyDescent="0.25">
      <c r="A97" s="66" t="str">
        <f>IF(Foglio1!A92=0,"",+Foglio1!A92)</f>
        <v/>
      </c>
      <c r="B97" s="43" t="str">
        <f>IF(Foglio1!B92=0,"",+Foglio1!B92)</f>
        <v/>
      </c>
      <c r="C97" s="43" t="str">
        <f>IF(Foglio1!C92=0,"",+Foglio1!C92)</f>
        <v/>
      </c>
      <c r="D97" s="43" t="str">
        <f>IF(Foglio1!D92=0,"",+Foglio1!D92)</f>
        <v/>
      </c>
      <c r="E97" s="43" t="str">
        <f>IF(Foglio1!E92=0,"",+Foglio1!E92)</f>
        <v/>
      </c>
      <c r="F97" s="43" t="str">
        <f>IF(Foglio1!F92=0,"",+Foglio1!F92)</f>
        <v/>
      </c>
      <c r="G97" s="43" t="str">
        <f>IF(Foglio1!G92=0,"",+Foglio1!G92)</f>
        <v/>
      </c>
      <c r="H97" s="43" t="str">
        <f>IF(Foglio1!H92=0,"",+Foglio1!H92)</f>
        <v/>
      </c>
      <c r="I97" s="43" t="str">
        <f>IF(Foglio1!I92=0,"",+Foglio1!I92)</f>
        <v/>
      </c>
      <c r="J97" s="43" t="str">
        <f>IF(Foglio1!J92=0,"",+Foglio1!J92)</f>
        <v/>
      </c>
      <c r="K97" s="43" t="str">
        <f>IF(Foglio1!K92=0,"",+Foglio1!K92)</f>
        <v/>
      </c>
      <c r="L97" s="43" t="str">
        <f>IF(Foglio1!L92=0,"",+Foglio1!L92)</f>
        <v/>
      </c>
      <c r="M97" s="43" t="str">
        <f>IF(Foglio1!M92=0,"",+Foglio1!M92)</f>
        <v/>
      </c>
      <c r="N97" s="43" t="str">
        <f>IF(Foglio1!N92=0,"",+Foglio1!N92)</f>
        <v/>
      </c>
      <c r="O97" s="43" t="str">
        <f>IF(Foglio1!O92=0,"",+Foglio1!O92)</f>
        <v/>
      </c>
      <c r="P97" s="49"/>
      <c r="Q97" s="44" t="str">
        <f t="shared" si="17"/>
        <v/>
      </c>
      <c r="R97" s="44" t="str">
        <f t="shared" si="19"/>
        <v/>
      </c>
      <c r="S97" s="44" t="str">
        <f t="shared" si="20"/>
        <v/>
      </c>
      <c r="T97" s="44" t="str">
        <f t="shared" si="21"/>
        <v/>
      </c>
      <c r="U97" s="45"/>
      <c r="V97" s="46" t="str">
        <f t="shared" si="22"/>
        <v/>
      </c>
      <c r="W97" s="46" t="str">
        <f t="shared" si="23"/>
        <v/>
      </c>
      <c r="X97" s="46" t="str">
        <f t="shared" si="24"/>
        <v/>
      </c>
      <c r="Y97" s="46" t="str">
        <f t="shared" si="25"/>
        <v/>
      </c>
      <c r="Z97" s="47" t="str">
        <f t="shared" si="26"/>
        <v/>
      </c>
      <c r="AA97" s="47" t="str">
        <f t="shared" si="27"/>
        <v/>
      </c>
      <c r="AB97" s="47" t="str">
        <f t="shared" si="28"/>
        <v/>
      </c>
      <c r="AC97" s="47" t="str">
        <f t="shared" si="29"/>
        <v/>
      </c>
      <c r="AD97" s="48" t="str">
        <f t="shared" si="30"/>
        <v/>
      </c>
      <c r="AE97" s="44" t="str">
        <f>IF(+Foglio1!V92="","",+Foglio1!V92)</f>
        <v/>
      </c>
      <c r="AF97" s="67" t="str">
        <f>IF(+Foglio1!X92="","",+Foglio1!X92)</f>
        <v/>
      </c>
    </row>
    <row r="98" spans="1:32" x14ac:dyDescent="0.25">
      <c r="A98" s="66" t="str">
        <f>IF(Foglio1!A93=0,"",+Foglio1!A93)</f>
        <v/>
      </c>
      <c r="B98" s="43" t="str">
        <f>IF(Foglio1!B93=0,"",+Foglio1!B93)</f>
        <v/>
      </c>
      <c r="C98" s="43" t="str">
        <f>IF(Foglio1!C93=0,"",+Foglio1!C93)</f>
        <v/>
      </c>
      <c r="D98" s="43" t="str">
        <f>IF(Foglio1!D93=0,"",+Foglio1!D93)</f>
        <v/>
      </c>
      <c r="E98" s="43" t="str">
        <f>IF(Foglio1!E93=0,"",+Foglio1!E93)</f>
        <v/>
      </c>
      <c r="F98" s="43" t="str">
        <f>IF(Foglio1!F93=0,"",+Foglio1!F93)</f>
        <v/>
      </c>
      <c r="G98" s="43" t="str">
        <f>IF(Foglio1!G93=0,"",+Foglio1!G93)</f>
        <v/>
      </c>
      <c r="H98" s="43" t="str">
        <f>IF(Foglio1!H93=0,"",+Foglio1!H93)</f>
        <v/>
      </c>
      <c r="I98" s="43" t="str">
        <f>IF(Foglio1!I93=0,"",+Foglio1!I93)</f>
        <v/>
      </c>
      <c r="J98" s="43" t="str">
        <f>IF(Foglio1!J93=0,"",+Foglio1!J93)</f>
        <v/>
      </c>
      <c r="K98" s="43" t="str">
        <f>IF(Foglio1!K93=0,"",+Foglio1!K93)</f>
        <v/>
      </c>
      <c r="L98" s="43" t="str">
        <f>IF(Foglio1!L93=0,"",+Foglio1!L93)</f>
        <v/>
      </c>
      <c r="M98" s="43" t="str">
        <f>IF(Foglio1!M93=0,"",+Foglio1!M93)</f>
        <v/>
      </c>
      <c r="N98" s="43" t="str">
        <f>IF(Foglio1!N93=0,"",+Foglio1!N93)</f>
        <v/>
      </c>
      <c r="O98" s="43" t="str">
        <f>IF(Foglio1!O93=0,"",+Foglio1!O93)</f>
        <v/>
      </c>
      <c r="P98" s="49"/>
      <c r="Q98" s="44" t="str">
        <f t="shared" si="17"/>
        <v/>
      </c>
      <c r="R98" s="44" t="str">
        <f t="shared" si="19"/>
        <v/>
      </c>
      <c r="S98" s="44" t="str">
        <f t="shared" si="20"/>
        <v/>
      </c>
      <c r="T98" s="44" t="str">
        <f t="shared" si="21"/>
        <v/>
      </c>
      <c r="U98" s="45"/>
      <c r="V98" s="46" t="str">
        <f t="shared" si="22"/>
        <v/>
      </c>
      <c r="W98" s="46" t="str">
        <f t="shared" si="23"/>
        <v/>
      </c>
      <c r="X98" s="46" t="str">
        <f t="shared" si="24"/>
        <v/>
      </c>
      <c r="Y98" s="46" t="str">
        <f t="shared" si="25"/>
        <v/>
      </c>
      <c r="Z98" s="47" t="str">
        <f t="shared" si="26"/>
        <v/>
      </c>
      <c r="AA98" s="47" t="str">
        <f t="shared" si="27"/>
        <v/>
      </c>
      <c r="AB98" s="47" t="str">
        <f t="shared" si="28"/>
        <v/>
      </c>
      <c r="AC98" s="47" t="str">
        <f t="shared" si="29"/>
        <v/>
      </c>
      <c r="AD98" s="48" t="str">
        <f t="shared" si="30"/>
        <v/>
      </c>
      <c r="AE98" s="44" t="str">
        <f>IF(+Foglio1!V93="","",+Foglio1!V93)</f>
        <v/>
      </c>
      <c r="AF98" s="67" t="str">
        <f>IF(+Foglio1!X93="","",+Foglio1!X93)</f>
        <v/>
      </c>
    </row>
    <row r="99" spans="1:32" x14ac:dyDescent="0.25">
      <c r="A99" s="66" t="str">
        <f>IF(Foglio1!A94=0,"",+Foglio1!A94)</f>
        <v/>
      </c>
      <c r="B99" s="43" t="str">
        <f>IF(Foglio1!B94=0,"",+Foglio1!B94)</f>
        <v/>
      </c>
      <c r="C99" s="43" t="str">
        <f>IF(Foglio1!C94=0,"",+Foglio1!C94)</f>
        <v/>
      </c>
      <c r="D99" s="43" t="str">
        <f>IF(Foglio1!D94=0,"",+Foglio1!D94)</f>
        <v/>
      </c>
      <c r="E99" s="43" t="str">
        <f>IF(Foglio1!E94=0,"",+Foglio1!E94)</f>
        <v/>
      </c>
      <c r="F99" s="43" t="str">
        <f>IF(Foglio1!F94=0,"",+Foglio1!F94)</f>
        <v/>
      </c>
      <c r="G99" s="43" t="str">
        <f>IF(Foglio1!G94=0,"",+Foglio1!G94)</f>
        <v/>
      </c>
      <c r="H99" s="43" t="str">
        <f>IF(Foglio1!H94=0,"",+Foglio1!H94)</f>
        <v/>
      </c>
      <c r="I99" s="43" t="str">
        <f>IF(Foglio1!I94=0,"",+Foglio1!I94)</f>
        <v/>
      </c>
      <c r="J99" s="43" t="str">
        <f>IF(Foglio1!J94=0,"",+Foglio1!J94)</f>
        <v/>
      </c>
      <c r="K99" s="43" t="str">
        <f>IF(Foglio1!K94=0,"",+Foglio1!K94)</f>
        <v/>
      </c>
      <c r="L99" s="43" t="str">
        <f>IF(Foglio1!L94=0,"",+Foglio1!L94)</f>
        <v/>
      </c>
      <c r="M99" s="43" t="str">
        <f>IF(Foglio1!M94=0,"",+Foglio1!M94)</f>
        <v/>
      </c>
      <c r="N99" s="43" t="str">
        <f>IF(Foglio1!N94=0,"",+Foglio1!N94)</f>
        <v/>
      </c>
      <c r="O99" s="43" t="str">
        <f>IF(Foglio1!O94=0,"",+Foglio1!O94)</f>
        <v/>
      </c>
      <c r="P99" s="49"/>
      <c r="Q99" s="44" t="str">
        <f t="shared" si="17"/>
        <v/>
      </c>
      <c r="R99" s="44" t="str">
        <f t="shared" si="19"/>
        <v/>
      </c>
      <c r="S99" s="44" t="str">
        <f t="shared" si="20"/>
        <v/>
      </c>
      <c r="T99" s="44" t="str">
        <f t="shared" si="21"/>
        <v/>
      </c>
      <c r="U99" s="45"/>
      <c r="V99" s="46" t="str">
        <f t="shared" si="22"/>
        <v/>
      </c>
      <c r="W99" s="46" t="str">
        <f t="shared" si="23"/>
        <v/>
      </c>
      <c r="X99" s="46" t="str">
        <f t="shared" si="24"/>
        <v/>
      </c>
      <c r="Y99" s="46" t="str">
        <f t="shared" si="25"/>
        <v/>
      </c>
      <c r="Z99" s="47" t="str">
        <f t="shared" si="26"/>
        <v/>
      </c>
      <c r="AA99" s="47" t="str">
        <f t="shared" si="27"/>
        <v/>
      </c>
      <c r="AB99" s="47" t="str">
        <f t="shared" si="28"/>
        <v/>
      </c>
      <c r="AC99" s="47" t="str">
        <f t="shared" si="29"/>
        <v/>
      </c>
      <c r="AD99" s="48" t="str">
        <f t="shared" si="30"/>
        <v/>
      </c>
      <c r="AE99" s="44" t="str">
        <f>IF(+Foglio1!V94="","",+Foglio1!V94)</f>
        <v/>
      </c>
      <c r="AF99" s="67" t="str">
        <f>IF(+Foglio1!X94="","",+Foglio1!X94)</f>
        <v/>
      </c>
    </row>
    <row r="100" spans="1:32" ht="15.75" thickBot="1" x14ac:dyDescent="0.3">
      <c r="A100" s="68" t="str">
        <f>IF(Foglio1!A95=0,"",+Foglio1!A95)</f>
        <v/>
      </c>
      <c r="B100" s="69" t="str">
        <f>IF(Foglio1!B95=0,"",+Foglio1!B95)</f>
        <v/>
      </c>
      <c r="C100" s="69" t="str">
        <f>IF(Foglio1!C95=0,"",+Foglio1!C95)</f>
        <v/>
      </c>
      <c r="D100" s="69" t="str">
        <f>IF(Foglio1!D95=0,"",+Foglio1!D95)</f>
        <v/>
      </c>
      <c r="E100" s="69" t="str">
        <f>IF(Foglio1!E95=0,"",+Foglio1!E95)</f>
        <v/>
      </c>
      <c r="F100" s="69" t="str">
        <f>IF(Foglio1!F95=0,"",+Foglio1!F95)</f>
        <v/>
      </c>
      <c r="G100" s="69" t="str">
        <f>IF(Foglio1!G95=0,"",+Foglio1!G95)</f>
        <v/>
      </c>
      <c r="H100" s="69" t="str">
        <f>IF(Foglio1!H95=0,"",+Foglio1!H95)</f>
        <v/>
      </c>
      <c r="I100" s="69" t="str">
        <f>IF(Foglio1!I95=0,"",+Foglio1!I95)</f>
        <v/>
      </c>
      <c r="J100" s="69" t="str">
        <f>IF(Foglio1!J95=0,"",+Foglio1!J95)</f>
        <v/>
      </c>
      <c r="K100" s="69" t="str">
        <f>IF(Foglio1!K95=0,"",+Foglio1!K95)</f>
        <v/>
      </c>
      <c r="L100" s="69" t="str">
        <f>IF(Foglio1!L95=0,"",+Foglio1!L95)</f>
        <v/>
      </c>
      <c r="M100" s="69" t="str">
        <f>IF(Foglio1!M95=0,"",+Foglio1!M95)</f>
        <v/>
      </c>
      <c r="N100" s="69" t="str">
        <f>IF(Foglio1!N95=0,"",+Foglio1!N95)</f>
        <v/>
      </c>
      <c r="O100" s="69" t="str">
        <f>IF(Foglio1!O95=0,"",+Foglio1!O95)</f>
        <v/>
      </c>
      <c r="P100" s="70"/>
      <c r="Q100" s="71" t="str">
        <f t="shared" si="17"/>
        <v/>
      </c>
      <c r="R100" s="71" t="str">
        <f t="shared" si="19"/>
        <v/>
      </c>
      <c r="S100" s="71" t="str">
        <f t="shared" si="20"/>
        <v/>
      </c>
      <c r="T100" s="71" t="str">
        <f t="shared" si="21"/>
        <v/>
      </c>
      <c r="U100" s="72"/>
      <c r="V100" s="73" t="str">
        <f t="shared" si="22"/>
        <v/>
      </c>
      <c r="W100" s="73" t="str">
        <f t="shared" si="23"/>
        <v/>
      </c>
      <c r="X100" s="73" t="str">
        <f t="shared" si="24"/>
        <v/>
      </c>
      <c r="Y100" s="73" t="str">
        <f t="shared" si="25"/>
        <v/>
      </c>
      <c r="Z100" s="74" t="str">
        <f t="shared" si="26"/>
        <v/>
      </c>
      <c r="AA100" s="74" t="str">
        <f t="shared" si="27"/>
        <v/>
      </c>
      <c r="AB100" s="74" t="str">
        <f t="shared" si="28"/>
        <v/>
      </c>
      <c r="AC100" s="74" t="str">
        <f t="shared" si="29"/>
        <v/>
      </c>
      <c r="AD100" s="75" t="str">
        <f t="shared" si="30"/>
        <v/>
      </c>
      <c r="AE100" s="71" t="str">
        <f>IF(+Foglio1!V95="","",+Foglio1!V95)</f>
        <v/>
      </c>
      <c r="AF100" s="76" t="str">
        <f>IF(+Foglio1!X95="","",+Foglio1!X95)</f>
        <v/>
      </c>
    </row>
    <row r="101" spans="1:32" ht="15.75" thickTop="1" x14ac:dyDescent="0.25">
      <c r="A101" s="12" t="str">
        <f>IF(Foglio1!A96=0,"",+Foglio1!A96)</f>
        <v/>
      </c>
      <c r="B101" s="12" t="str">
        <f>IF(Foglio1!B96=0,"",+Foglio1!B96)</f>
        <v/>
      </c>
      <c r="C101" s="12" t="str">
        <f>IF(Foglio1!C96=0,"",+Foglio1!C96)</f>
        <v/>
      </c>
      <c r="D101" s="12" t="str">
        <f>IF(Foglio1!D96=0,"",+Foglio1!D96)</f>
        <v/>
      </c>
      <c r="E101" s="12" t="str">
        <f>IF(Foglio1!E96=0,"",+Foglio1!E96)</f>
        <v/>
      </c>
      <c r="F101" s="12" t="str">
        <f>IF(Foglio1!F96=0,"",+Foglio1!F96)</f>
        <v/>
      </c>
      <c r="G101" s="12" t="str">
        <f>IF(Foglio1!G96=0,"",+Foglio1!G96)</f>
        <v/>
      </c>
      <c r="H101" s="12" t="str">
        <f>IF(Foglio1!H96=0,"",+Foglio1!H96)</f>
        <v/>
      </c>
      <c r="I101" s="12" t="str">
        <f>IF(Foglio1!I96=0,"",+Foglio1!I96)</f>
        <v/>
      </c>
      <c r="J101" s="12" t="str">
        <f>IF(Foglio1!J96=0,"",+Foglio1!J96)</f>
        <v/>
      </c>
      <c r="K101" s="12" t="str">
        <f>IF(Foglio1!K96=0,"",+Foglio1!K96)</f>
        <v/>
      </c>
      <c r="L101" s="12" t="str">
        <f>IF(Foglio1!L96=0,"",+Foglio1!L96)</f>
        <v/>
      </c>
      <c r="M101" s="12" t="str">
        <f>IF(Foglio1!M96=0,"",+Foglio1!M96)</f>
        <v/>
      </c>
      <c r="N101" s="12" t="str">
        <f>IF(Foglio1!N96=0,"",+Foglio1!N96)</f>
        <v/>
      </c>
      <c r="O101" s="12" t="str">
        <f>IF(Foglio1!O96=0,"",+Foglio1!O96)</f>
        <v/>
      </c>
      <c r="P101" s="21"/>
      <c r="Q101" t="str">
        <f t="shared" si="17"/>
        <v/>
      </c>
      <c r="R101" t="str">
        <f t="shared" si="19"/>
        <v/>
      </c>
      <c r="S101" t="str">
        <f t="shared" si="20"/>
        <v/>
      </c>
      <c r="T101" t="str">
        <f t="shared" si="21"/>
        <v/>
      </c>
      <c r="U101" s="4"/>
      <c r="V101" s="5" t="str">
        <f t="shared" si="22"/>
        <v/>
      </c>
      <c r="W101" s="5" t="str">
        <f t="shared" si="23"/>
        <v/>
      </c>
      <c r="X101" s="5" t="str">
        <f t="shared" si="24"/>
        <v/>
      </c>
      <c r="Y101" s="5" t="str">
        <f t="shared" si="25"/>
        <v/>
      </c>
      <c r="Z101" s="3" t="str">
        <f t="shared" si="26"/>
        <v/>
      </c>
      <c r="AA101" s="3" t="str">
        <f t="shared" si="27"/>
        <v/>
      </c>
      <c r="AB101" s="3" t="str">
        <f t="shared" si="28"/>
        <v/>
      </c>
      <c r="AC101" s="3" t="str">
        <f t="shared" si="29"/>
        <v/>
      </c>
      <c r="AD101" s="35" t="str">
        <f t="shared" si="30"/>
        <v/>
      </c>
      <c r="AE101" t="str">
        <f>IF(+Foglio1!V96="","",+Foglio1!V96)</f>
        <v/>
      </c>
      <c r="AF101" s="22" t="str">
        <f>IF(+Foglio1!X96="","",+Foglio1!X96)</f>
        <v/>
      </c>
    </row>
    <row r="102" spans="1:32" x14ac:dyDescent="0.25">
      <c r="A102" s="12" t="str">
        <f>IF(Foglio1!A97=0,"",+Foglio1!A97)</f>
        <v/>
      </c>
      <c r="B102" s="12" t="str">
        <f>IF(Foglio1!B97=0,"",+Foglio1!B97)</f>
        <v/>
      </c>
      <c r="C102" s="12" t="str">
        <f>IF(Foglio1!C97=0,"",+Foglio1!C97)</f>
        <v/>
      </c>
      <c r="D102" s="12" t="str">
        <f>IF(Foglio1!D97=0,"",+Foglio1!D97)</f>
        <v/>
      </c>
      <c r="E102" s="12" t="str">
        <f>IF(Foglio1!E97=0,"",+Foglio1!E97)</f>
        <v/>
      </c>
      <c r="F102" s="12" t="str">
        <f>IF(Foglio1!F97=0,"",+Foglio1!F97)</f>
        <v/>
      </c>
      <c r="G102" s="12" t="str">
        <f>IF(Foglio1!G97=0,"",+Foglio1!G97)</f>
        <v/>
      </c>
      <c r="H102" s="12" t="str">
        <f>IF(Foglio1!H97=0,"",+Foglio1!H97)</f>
        <v/>
      </c>
      <c r="I102" s="12" t="str">
        <f>IF(Foglio1!I97=0,"",+Foglio1!I97)</f>
        <v/>
      </c>
      <c r="J102" s="12" t="str">
        <f>IF(Foglio1!J97=0,"",+Foglio1!J97)</f>
        <v/>
      </c>
      <c r="K102" s="12" t="str">
        <f>IF(Foglio1!K97=0,"",+Foglio1!K97)</f>
        <v/>
      </c>
      <c r="L102" s="12" t="str">
        <f>IF(Foglio1!L97=0,"",+Foglio1!L97)</f>
        <v/>
      </c>
      <c r="M102" s="12" t="str">
        <f>IF(Foglio1!M97=0,"",+Foglio1!M97)</f>
        <v/>
      </c>
      <c r="N102" s="12" t="str">
        <f>IF(Foglio1!N97=0,"",+Foglio1!N97)</f>
        <v/>
      </c>
      <c r="O102" s="12" t="str">
        <f>IF(Foglio1!O97=0,"",+Foglio1!O97)</f>
        <v/>
      </c>
      <c r="P102" s="21"/>
      <c r="Q102" t="str">
        <f t="shared" si="17"/>
        <v/>
      </c>
      <c r="R102" t="str">
        <f t="shared" si="19"/>
        <v/>
      </c>
      <c r="S102" t="str">
        <f t="shared" si="20"/>
        <v/>
      </c>
      <c r="T102" t="str">
        <f t="shared" si="21"/>
        <v/>
      </c>
      <c r="U102" s="4"/>
      <c r="V102" s="5" t="str">
        <f t="shared" si="22"/>
        <v/>
      </c>
      <c r="W102" s="5" t="str">
        <f t="shared" si="23"/>
        <v/>
      </c>
      <c r="X102" s="5" t="str">
        <f t="shared" si="24"/>
        <v/>
      </c>
      <c r="Y102" s="5" t="str">
        <f t="shared" si="25"/>
        <v/>
      </c>
      <c r="Z102" s="3" t="str">
        <f t="shared" si="26"/>
        <v/>
      </c>
      <c r="AA102" s="3" t="str">
        <f t="shared" si="27"/>
        <v/>
      </c>
      <c r="AB102" s="3" t="str">
        <f t="shared" si="28"/>
        <v/>
      </c>
      <c r="AC102" s="3" t="str">
        <f t="shared" si="29"/>
        <v/>
      </c>
      <c r="AD102" s="35" t="str">
        <f t="shared" si="30"/>
        <v/>
      </c>
      <c r="AE102" t="str">
        <f>IF(+Foglio1!V97="","",+Foglio1!V97)</f>
        <v/>
      </c>
      <c r="AF102" s="22" t="str">
        <f>IF(+Foglio1!X97="","",+Foglio1!X97)</f>
        <v/>
      </c>
    </row>
    <row r="103" spans="1:32" x14ac:dyDescent="0.25">
      <c r="A103" s="12" t="str">
        <f>IF(Foglio1!A98=0,"",+Foglio1!A98)</f>
        <v/>
      </c>
      <c r="B103" s="12" t="str">
        <f>IF(Foglio1!B98=0,"",+Foglio1!B98)</f>
        <v/>
      </c>
      <c r="C103" s="12" t="str">
        <f>IF(Foglio1!C98=0,"",+Foglio1!C98)</f>
        <v/>
      </c>
      <c r="D103" s="12" t="str">
        <f>IF(Foglio1!D98=0,"",+Foglio1!D98)</f>
        <v/>
      </c>
      <c r="E103" s="12" t="str">
        <f>IF(Foglio1!E98=0,"",+Foglio1!E98)</f>
        <v/>
      </c>
      <c r="F103" s="12" t="str">
        <f>IF(Foglio1!F98=0,"",+Foglio1!F98)</f>
        <v/>
      </c>
      <c r="G103" s="12" t="str">
        <f>IF(Foglio1!G98=0,"",+Foglio1!G98)</f>
        <v/>
      </c>
      <c r="H103" s="12" t="str">
        <f>IF(Foglio1!H98=0,"",+Foglio1!H98)</f>
        <v/>
      </c>
      <c r="I103" s="12" t="str">
        <f>IF(Foglio1!I98=0,"",+Foglio1!I98)</f>
        <v/>
      </c>
      <c r="J103" s="12" t="str">
        <f>IF(Foglio1!J98=0,"",+Foglio1!J98)</f>
        <v/>
      </c>
      <c r="K103" s="12" t="str">
        <f>IF(Foglio1!K98=0,"",+Foglio1!K98)</f>
        <v/>
      </c>
      <c r="L103" s="12" t="str">
        <f>IF(Foglio1!L98=0,"",+Foglio1!L98)</f>
        <v/>
      </c>
      <c r="M103" s="12" t="str">
        <f>IF(Foglio1!M98=0,"",+Foglio1!M98)</f>
        <v/>
      </c>
      <c r="N103" s="12" t="str">
        <f>IF(Foglio1!N98=0,"",+Foglio1!N98)</f>
        <v/>
      </c>
      <c r="O103" s="12" t="str">
        <f>IF(Foglio1!O98=0,"",+Foglio1!O98)</f>
        <v/>
      </c>
      <c r="P103" s="21"/>
      <c r="Q103" t="str">
        <f t="shared" si="17"/>
        <v/>
      </c>
      <c r="R103" t="str">
        <f t="shared" si="19"/>
        <v/>
      </c>
      <c r="S103" t="str">
        <f t="shared" si="20"/>
        <v/>
      </c>
      <c r="T103" t="str">
        <f t="shared" si="21"/>
        <v/>
      </c>
      <c r="U103" s="4"/>
      <c r="V103" s="5" t="str">
        <f t="shared" si="22"/>
        <v/>
      </c>
      <c r="W103" s="5" t="str">
        <f t="shared" si="23"/>
        <v/>
      </c>
      <c r="X103" s="5" t="str">
        <f t="shared" si="24"/>
        <v/>
      </c>
      <c r="Y103" s="5" t="str">
        <f t="shared" si="25"/>
        <v/>
      </c>
      <c r="Z103" s="3" t="str">
        <f t="shared" si="26"/>
        <v/>
      </c>
      <c r="AA103" s="3" t="str">
        <f t="shared" si="27"/>
        <v/>
      </c>
      <c r="AB103" s="3" t="str">
        <f t="shared" si="28"/>
        <v/>
      </c>
      <c r="AC103" s="3" t="str">
        <f t="shared" si="29"/>
        <v/>
      </c>
      <c r="AD103" s="35" t="str">
        <f t="shared" si="30"/>
        <v/>
      </c>
      <c r="AE103" t="str">
        <f>IF(+Foglio1!V98="","",+Foglio1!V98)</f>
        <v/>
      </c>
      <c r="AF103" s="22" t="str">
        <f>IF(+Foglio1!X98="","",+Foglio1!X98)</f>
        <v/>
      </c>
    </row>
    <row r="104" spans="1:32" x14ac:dyDescent="0.25">
      <c r="A104" s="12" t="str">
        <f>IF(Foglio1!A99=0,"",+Foglio1!A99)</f>
        <v/>
      </c>
      <c r="B104" s="12" t="str">
        <f>IF(Foglio1!B99=0,"",+Foglio1!B99)</f>
        <v/>
      </c>
      <c r="C104" s="12" t="str">
        <f>IF(Foglio1!C99=0,"",+Foglio1!C99)</f>
        <v/>
      </c>
      <c r="D104" s="12" t="str">
        <f>IF(Foglio1!D99=0,"",+Foglio1!D99)</f>
        <v/>
      </c>
      <c r="E104" s="12" t="str">
        <f>IF(Foglio1!E99=0,"",+Foglio1!E99)</f>
        <v/>
      </c>
      <c r="F104" s="12" t="str">
        <f>IF(Foglio1!F99=0,"",+Foglio1!F99)</f>
        <v/>
      </c>
      <c r="G104" s="12" t="str">
        <f>IF(Foglio1!G99=0,"",+Foglio1!G99)</f>
        <v/>
      </c>
      <c r="H104" s="12" t="str">
        <f>IF(Foglio1!H99=0,"",+Foglio1!H99)</f>
        <v/>
      </c>
      <c r="I104" s="12" t="str">
        <f>IF(Foglio1!I99=0,"",+Foglio1!I99)</f>
        <v/>
      </c>
      <c r="J104" s="12" t="str">
        <f>IF(Foglio1!J99=0,"",+Foglio1!J99)</f>
        <v/>
      </c>
      <c r="K104" s="12" t="str">
        <f>IF(Foglio1!K99=0,"",+Foglio1!K99)</f>
        <v/>
      </c>
      <c r="L104" s="12" t="str">
        <f>IF(Foglio1!L99=0,"",+Foglio1!L99)</f>
        <v/>
      </c>
      <c r="M104" s="12" t="str">
        <f>IF(Foglio1!M99=0,"",+Foglio1!M99)</f>
        <v/>
      </c>
      <c r="N104" s="12" t="str">
        <f>IF(Foglio1!N99=0,"",+Foglio1!N99)</f>
        <v/>
      </c>
      <c r="O104" s="12" t="str">
        <f>IF(Foglio1!O99=0,"",+Foglio1!O99)</f>
        <v/>
      </c>
      <c r="P104" s="21"/>
      <c r="Q104" t="str">
        <f t="shared" si="17"/>
        <v/>
      </c>
      <c r="R104" t="str">
        <f t="shared" si="19"/>
        <v/>
      </c>
      <c r="S104" t="str">
        <f t="shared" si="20"/>
        <v/>
      </c>
      <c r="T104" t="str">
        <f t="shared" si="21"/>
        <v/>
      </c>
      <c r="U104" s="4"/>
      <c r="V104" s="5" t="str">
        <f t="shared" si="22"/>
        <v/>
      </c>
      <c r="W104" s="5" t="str">
        <f t="shared" si="23"/>
        <v/>
      </c>
      <c r="X104" s="5" t="str">
        <f t="shared" si="24"/>
        <v/>
      </c>
      <c r="Y104" s="5" t="str">
        <f t="shared" si="25"/>
        <v/>
      </c>
      <c r="Z104" s="3" t="str">
        <f t="shared" si="26"/>
        <v/>
      </c>
      <c r="AA104" s="3" t="str">
        <f t="shared" si="27"/>
        <v/>
      </c>
      <c r="AB104" s="3" t="str">
        <f t="shared" si="28"/>
        <v/>
      </c>
      <c r="AC104" s="3" t="str">
        <f t="shared" si="29"/>
        <v/>
      </c>
      <c r="AD104" s="35" t="str">
        <f t="shared" si="30"/>
        <v/>
      </c>
      <c r="AE104" t="str">
        <f>IF(+Foglio1!V99="","",+Foglio1!V99)</f>
        <v/>
      </c>
      <c r="AF104" s="22" t="str">
        <f>IF(+Foglio1!X99="","",+Foglio1!X99)</f>
        <v/>
      </c>
    </row>
    <row r="105" spans="1:32" x14ac:dyDescent="0.25">
      <c r="A105" s="12" t="str">
        <f>IF(Foglio1!A100=0,"",+Foglio1!A100)</f>
        <v/>
      </c>
      <c r="B105" s="12" t="str">
        <f>IF(Foglio1!B100=0,"",+Foglio1!B100)</f>
        <v/>
      </c>
      <c r="C105" s="12" t="str">
        <f>IF(Foglio1!C100=0,"",+Foglio1!C100)</f>
        <v/>
      </c>
      <c r="D105" s="12" t="str">
        <f>IF(Foglio1!D100=0,"",+Foglio1!D100)</f>
        <v/>
      </c>
      <c r="E105" s="12" t="str">
        <f>IF(Foglio1!E100=0,"",+Foglio1!E100)</f>
        <v/>
      </c>
      <c r="F105" s="12" t="str">
        <f>IF(Foglio1!F100=0,"",+Foglio1!F100)</f>
        <v/>
      </c>
      <c r="G105" s="12" t="str">
        <f>IF(Foglio1!G100=0,"",+Foglio1!G100)</f>
        <v/>
      </c>
      <c r="H105" s="12" t="str">
        <f>IF(Foglio1!H100=0,"",+Foglio1!H100)</f>
        <v/>
      </c>
      <c r="I105" s="12" t="str">
        <f>IF(Foglio1!I100=0,"",+Foglio1!I100)</f>
        <v/>
      </c>
      <c r="J105" s="12" t="str">
        <f>IF(Foglio1!J100=0,"",+Foglio1!J100)</f>
        <v/>
      </c>
      <c r="K105" s="12" t="str">
        <f>IF(Foglio1!K100=0,"",+Foglio1!K100)</f>
        <v/>
      </c>
      <c r="L105" s="12" t="str">
        <f>IF(Foglio1!L100=0,"",+Foglio1!L100)</f>
        <v/>
      </c>
      <c r="M105" s="12" t="str">
        <f>IF(Foglio1!M100=0,"",+Foglio1!M100)</f>
        <v/>
      </c>
      <c r="N105" s="12" t="str">
        <f>IF(Foglio1!N100=0,"",+Foglio1!N100)</f>
        <v/>
      </c>
      <c r="O105" s="12" t="str">
        <f>IF(Foglio1!O100=0,"",+Foglio1!O100)</f>
        <v/>
      </c>
      <c r="P105" s="21"/>
      <c r="Q105" t="str">
        <f t="shared" si="17"/>
        <v/>
      </c>
      <c r="R105" t="str">
        <f t="shared" si="19"/>
        <v/>
      </c>
      <c r="S105" t="str">
        <f t="shared" si="20"/>
        <v/>
      </c>
      <c r="T105" t="str">
        <f t="shared" si="21"/>
        <v/>
      </c>
      <c r="U105" s="4"/>
      <c r="V105" s="5" t="str">
        <f t="shared" si="22"/>
        <v/>
      </c>
      <c r="W105" s="5" t="str">
        <f t="shared" si="23"/>
        <v/>
      </c>
      <c r="X105" s="5" t="str">
        <f t="shared" si="24"/>
        <v/>
      </c>
      <c r="Y105" s="5" t="str">
        <f t="shared" si="25"/>
        <v/>
      </c>
      <c r="Z105" s="3" t="str">
        <f t="shared" si="26"/>
        <v/>
      </c>
      <c r="AA105" s="3" t="str">
        <f t="shared" si="27"/>
        <v/>
      </c>
      <c r="AB105" s="3" t="str">
        <f t="shared" si="28"/>
        <v/>
      </c>
      <c r="AC105" s="3" t="str">
        <f t="shared" si="29"/>
        <v/>
      </c>
      <c r="AD105" s="35" t="str">
        <f t="shared" si="30"/>
        <v/>
      </c>
      <c r="AE105" t="str">
        <f>IF(+Foglio1!V100="","",+Foglio1!V100)</f>
        <v/>
      </c>
      <c r="AF105" s="22" t="str">
        <f>IF(+Foglio1!X100="","",+Foglio1!X100)</f>
        <v/>
      </c>
    </row>
    <row r="106" spans="1:32" x14ac:dyDescent="0.25">
      <c r="A106" s="12" t="str">
        <f>IF(Foglio1!A101=0,"",+Foglio1!A101)</f>
        <v/>
      </c>
      <c r="B106" s="12" t="str">
        <f>IF(Foglio1!B101=0,"",+Foglio1!B101)</f>
        <v/>
      </c>
      <c r="C106" s="12" t="str">
        <f>IF(Foglio1!C101=0,"",+Foglio1!C101)</f>
        <v/>
      </c>
      <c r="D106" s="12" t="str">
        <f>IF(Foglio1!D101=0,"",+Foglio1!D101)</f>
        <v/>
      </c>
      <c r="E106" s="12" t="str">
        <f>IF(Foglio1!E101=0,"",+Foglio1!E101)</f>
        <v/>
      </c>
      <c r="F106" s="12" t="str">
        <f>IF(Foglio1!F101=0,"",+Foglio1!F101)</f>
        <v/>
      </c>
      <c r="G106" s="12" t="str">
        <f>IF(Foglio1!G101=0,"",+Foglio1!G101)</f>
        <v/>
      </c>
      <c r="H106" s="12" t="str">
        <f>IF(Foglio1!H101=0,"",+Foglio1!H101)</f>
        <v/>
      </c>
      <c r="I106" s="12" t="str">
        <f>IF(Foglio1!I101=0,"",+Foglio1!I101)</f>
        <v/>
      </c>
      <c r="J106" s="12" t="str">
        <f>IF(Foglio1!J101=0,"",+Foglio1!J101)</f>
        <v/>
      </c>
      <c r="K106" s="12" t="str">
        <f>IF(Foglio1!K101=0,"",+Foglio1!K101)</f>
        <v/>
      </c>
      <c r="L106" s="12" t="str">
        <f>IF(Foglio1!L101=0,"",+Foglio1!L101)</f>
        <v/>
      </c>
      <c r="M106" s="12" t="str">
        <f>IF(Foglio1!M101=0,"",+Foglio1!M101)</f>
        <v/>
      </c>
      <c r="N106" s="12" t="str">
        <f>IF(Foglio1!N101=0,"",+Foglio1!N101)</f>
        <v/>
      </c>
      <c r="O106" s="12" t="str">
        <f>IF(Foglio1!O101=0,"",+Foglio1!O101)</f>
        <v/>
      </c>
      <c r="P106" s="21"/>
      <c r="Q106" t="str">
        <f t="shared" si="17"/>
        <v/>
      </c>
      <c r="R106" t="str">
        <f t="shared" si="19"/>
        <v/>
      </c>
      <c r="S106" t="str">
        <f t="shared" si="20"/>
        <v/>
      </c>
      <c r="T106" t="str">
        <f t="shared" si="21"/>
        <v/>
      </c>
      <c r="U106" s="4"/>
      <c r="V106" s="5" t="str">
        <f t="shared" si="22"/>
        <v/>
      </c>
      <c r="W106" s="5" t="str">
        <f t="shared" si="23"/>
        <v/>
      </c>
      <c r="X106" s="5" t="str">
        <f t="shared" si="24"/>
        <v/>
      </c>
      <c r="Y106" s="5" t="str">
        <f t="shared" si="25"/>
        <v/>
      </c>
      <c r="Z106" s="3" t="str">
        <f t="shared" si="26"/>
        <v/>
      </c>
      <c r="AA106" s="3" t="str">
        <f t="shared" si="27"/>
        <v/>
      </c>
      <c r="AB106" s="3" t="str">
        <f t="shared" si="28"/>
        <v/>
      </c>
      <c r="AC106" s="3" t="str">
        <f t="shared" si="29"/>
        <v/>
      </c>
      <c r="AD106" s="35" t="str">
        <f t="shared" si="30"/>
        <v/>
      </c>
      <c r="AE106" t="str">
        <f>IF(+Foglio1!V101="","",+Foglio1!V101)</f>
        <v/>
      </c>
      <c r="AF106" s="22" t="str">
        <f>IF(+Foglio1!X101="","",+Foglio1!X101)</f>
        <v/>
      </c>
    </row>
    <row r="107" spans="1:32" x14ac:dyDescent="0.25">
      <c r="A107" s="12" t="str">
        <f>IF(Foglio1!A102=0,"",+Foglio1!A102)</f>
        <v/>
      </c>
      <c r="B107" s="12" t="str">
        <f>IF(Foglio1!B102=0,"",+Foglio1!B102)</f>
        <v/>
      </c>
      <c r="C107" s="12" t="str">
        <f>IF(Foglio1!C102=0,"",+Foglio1!C102)</f>
        <v/>
      </c>
      <c r="D107" s="12" t="str">
        <f>IF(Foglio1!D102=0,"",+Foglio1!D102)</f>
        <v/>
      </c>
      <c r="E107" s="12" t="str">
        <f>IF(Foglio1!E102=0,"",+Foglio1!E102)</f>
        <v/>
      </c>
      <c r="F107" s="12" t="str">
        <f>IF(Foglio1!F102=0,"",+Foglio1!F102)</f>
        <v/>
      </c>
      <c r="G107" s="12" t="str">
        <f>IF(Foglio1!G102=0,"",+Foglio1!G102)</f>
        <v/>
      </c>
      <c r="H107" s="12" t="str">
        <f>IF(Foglio1!H102=0,"",+Foglio1!H102)</f>
        <v/>
      </c>
      <c r="I107" s="12" t="str">
        <f>IF(Foglio1!I102=0,"",+Foglio1!I102)</f>
        <v/>
      </c>
      <c r="J107" s="12" t="str">
        <f>IF(Foglio1!J102=0,"",+Foglio1!J102)</f>
        <v/>
      </c>
      <c r="K107" s="12" t="str">
        <f>IF(Foglio1!K102=0,"",+Foglio1!K102)</f>
        <v/>
      </c>
      <c r="L107" s="12" t="str">
        <f>IF(Foglio1!L102=0,"",+Foglio1!L102)</f>
        <v/>
      </c>
      <c r="M107" s="12" t="str">
        <f>IF(Foglio1!M102=0,"",+Foglio1!M102)</f>
        <v/>
      </c>
      <c r="N107" s="12" t="str">
        <f>IF(Foglio1!N102=0,"",+Foglio1!N102)</f>
        <v/>
      </c>
      <c r="O107" s="12" t="str">
        <f>IF(Foglio1!O102=0,"",+Foglio1!O102)</f>
        <v/>
      </c>
      <c r="P107" s="21"/>
      <c r="Q107" t="str">
        <f t="shared" si="17"/>
        <v/>
      </c>
      <c r="R107" t="str">
        <f t="shared" si="19"/>
        <v/>
      </c>
      <c r="S107" t="str">
        <f t="shared" si="20"/>
        <v/>
      </c>
      <c r="T107" t="str">
        <f t="shared" si="21"/>
        <v/>
      </c>
      <c r="U107" s="4"/>
      <c r="V107" s="5" t="str">
        <f t="shared" si="22"/>
        <v/>
      </c>
      <c r="W107" s="5" t="str">
        <f t="shared" si="23"/>
        <v/>
      </c>
      <c r="X107" s="5" t="str">
        <f t="shared" si="24"/>
        <v/>
      </c>
      <c r="Y107" s="5" t="str">
        <f t="shared" si="25"/>
        <v/>
      </c>
      <c r="Z107" s="3" t="str">
        <f t="shared" si="26"/>
        <v/>
      </c>
      <c r="AA107" s="3" t="str">
        <f t="shared" si="27"/>
        <v/>
      </c>
      <c r="AB107" s="3" t="str">
        <f t="shared" si="28"/>
        <v/>
      </c>
      <c r="AC107" s="3" t="str">
        <f t="shared" si="29"/>
        <v/>
      </c>
      <c r="AD107" s="35" t="str">
        <f t="shared" si="30"/>
        <v/>
      </c>
      <c r="AE107" t="str">
        <f>IF(+Foglio1!V102="","",+Foglio1!V102)</f>
        <v/>
      </c>
      <c r="AF107" s="22" t="str">
        <f>IF(+Foglio1!X102="","",+Foglio1!X102)</f>
        <v/>
      </c>
    </row>
    <row r="108" spans="1:32" x14ac:dyDescent="0.25">
      <c r="A108" s="12" t="str">
        <f>IF(Foglio1!A103=0,"",+Foglio1!A103)</f>
        <v/>
      </c>
      <c r="B108" s="12" t="str">
        <f>IF(Foglio1!B103=0,"",+Foglio1!B103)</f>
        <v/>
      </c>
      <c r="C108" s="12" t="str">
        <f>IF(Foglio1!C103=0,"",+Foglio1!C103)</f>
        <v/>
      </c>
      <c r="D108" s="12" t="str">
        <f>IF(Foglio1!D103=0,"",+Foglio1!D103)</f>
        <v/>
      </c>
      <c r="E108" s="12" t="str">
        <f>IF(Foglio1!E103=0,"",+Foglio1!E103)</f>
        <v/>
      </c>
      <c r="F108" s="12" t="str">
        <f>IF(Foglio1!F103=0,"",+Foglio1!F103)</f>
        <v/>
      </c>
      <c r="G108" s="12" t="str">
        <f>IF(Foglio1!G103=0,"",+Foglio1!G103)</f>
        <v/>
      </c>
      <c r="H108" s="12" t="str">
        <f>IF(Foglio1!H103=0,"",+Foglio1!H103)</f>
        <v/>
      </c>
      <c r="I108" s="12" t="str">
        <f>IF(Foglio1!I103=0,"",+Foglio1!I103)</f>
        <v/>
      </c>
      <c r="J108" s="12" t="str">
        <f>IF(Foglio1!J103=0,"",+Foglio1!J103)</f>
        <v/>
      </c>
      <c r="K108" s="12" t="str">
        <f>IF(Foglio1!K103=0,"",+Foglio1!K103)</f>
        <v/>
      </c>
      <c r="L108" s="12" t="str">
        <f>IF(Foglio1!L103=0,"",+Foglio1!L103)</f>
        <v/>
      </c>
      <c r="M108" s="12" t="str">
        <f>IF(Foglio1!M103=0,"",+Foglio1!M103)</f>
        <v/>
      </c>
      <c r="N108" s="12" t="str">
        <f>IF(Foglio1!N103=0,"",+Foglio1!N103)</f>
        <v/>
      </c>
      <c r="O108" s="12" t="str">
        <f>IF(Foglio1!O103=0,"",+Foglio1!O103)</f>
        <v/>
      </c>
      <c r="P108" s="21"/>
      <c r="Q108" t="str">
        <f t="shared" si="17"/>
        <v/>
      </c>
      <c r="R108" t="str">
        <f t="shared" si="19"/>
        <v/>
      </c>
      <c r="S108" t="str">
        <f t="shared" si="20"/>
        <v/>
      </c>
      <c r="T108" t="str">
        <f t="shared" si="21"/>
        <v/>
      </c>
      <c r="U108" s="4"/>
      <c r="V108" s="5" t="str">
        <f t="shared" si="22"/>
        <v/>
      </c>
      <c r="W108" s="5" t="str">
        <f t="shared" si="23"/>
        <v/>
      </c>
      <c r="X108" s="5" t="str">
        <f t="shared" si="24"/>
        <v/>
      </c>
      <c r="Y108" s="5" t="str">
        <f t="shared" si="25"/>
        <v/>
      </c>
      <c r="Z108" s="3" t="str">
        <f t="shared" si="26"/>
        <v/>
      </c>
      <c r="AA108" s="3" t="str">
        <f t="shared" si="27"/>
        <v/>
      </c>
      <c r="AB108" s="3" t="str">
        <f t="shared" si="28"/>
        <v/>
      </c>
      <c r="AC108" s="3" t="str">
        <f t="shared" si="29"/>
        <v/>
      </c>
      <c r="AD108" s="35" t="str">
        <f t="shared" si="30"/>
        <v/>
      </c>
      <c r="AE108" t="str">
        <f>IF(+Foglio1!V103="","",+Foglio1!V103)</f>
        <v/>
      </c>
      <c r="AF108" s="22" t="str">
        <f>IF(+Foglio1!X103="","",+Foglio1!X103)</f>
        <v/>
      </c>
    </row>
    <row r="109" spans="1:32" x14ac:dyDescent="0.25">
      <c r="A109" s="12" t="str">
        <f>IF(Foglio1!A104=0,"",+Foglio1!A104)</f>
        <v/>
      </c>
      <c r="B109" s="12" t="str">
        <f>IF(Foglio1!B104=0,"",+Foglio1!B104)</f>
        <v/>
      </c>
      <c r="C109" s="12" t="str">
        <f>IF(Foglio1!C104=0,"",+Foglio1!C104)</f>
        <v/>
      </c>
      <c r="D109" s="12" t="str">
        <f>IF(Foglio1!D104=0,"",+Foglio1!D104)</f>
        <v/>
      </c>
      <c r="E109" s="12" t="str">
        <f>IF(Foglio1!E104=0,"",+Foglio1!E104)</f>
        <v/>
      </c>
      <c r="F109" s="12" t="str">
        <f>IF(Foglio1!F104=0,"",+Foglio1!F104)</f>
        <v/>
      </c>
      <c r="G109" s="12" t="str">
        <f>IF(Foglio1!G104=0,"",+Foglio1!G104)</f>
        <v/>
      </c>
      <c r="H109" s="12" t="str">
        <f>IF(Foglio1!H104=0,"",+Foglio1!H104)</f>
        <v/>
      </c>
      <c r="I109" s="12" t="str">
        <f>IF(Foglio1!I104=0,"",+Foglio1!I104)</f>
        <v/>
      </c>
      <c r="J109" s="12" t="str">
        <f>IF(Foglio1!J104=0,"",+Foglio1!J104)</f>
        <v/>
      </c>
      <c r="K109" s="12" t="str">
        <f>IF(Foglio1!K104=0,"",+Foglio1!K104)</f>
        <v/>
      </c>
      <c r="L109" s="12" t="str">
        <f>IF(Foglio1!L104=0,"",+Foglio1!L104)</f>
        <v/>
      </c>
      <c r="M109" s="12" t="str">
        <f>IF(Foglio1!M104=0,"",+Foglio1!M104)</f>
        <v/>
      </c>
      <c r="N109" s="12" t="str">
        <f>IF(Foglio1!N104=0,"",+Foglio1!N104)</f>
        <v/>
      </c>
      <c r="O109" s="12" t="str">
        <f>IF(Foglio1!O104=0,"",+Foglio1!O104)</f>
        <v/>
      </c>
      <c r="P109" s="21"/>
      <c r="Q109" t="str">
        <f t="shared" si="17"/>
        <v/>
      </c>
      <c r="R109" t="str">
        <f t="shared" si="19"/>
        <v/>
      </c>
      <c r="S109" t="str">
        <f t="shared" si="20"/>
        <v/>
      </c>
      <c r="T109" t="str">
        <f t="shared" si="21"/>
        <v/>
      </c>
      <c r="U109" s="4"/>
      <c r="V109" s="5" t="str">
        <f t="shared" si="22"/>
        <v/>
      </c>
      <c r="W109" s="5" t="str">
        <f t="shared" si="23"/>
        <v/>
      </c>
      <c r="X109" s="5" t="str">
        <f t="shared" si="24"/>
        <v/>
      </c>
      <c r="Y109" s="5" t="str">
        <f t="shared" si="25"/>
        <v/>
      </c>
      <c r="Z109" s="3" t="str">
        <f t="shared" si="26"/>
        <v/>
      </c>
      <c r="AA109" s="3" t="str">
        <f t="shared" si="27"/>
        <v/>
      </c>
      <c r="AB109" s="3" t="str">
        <f t="shared" si="28"/>
        <v/>
      </c>
      <c r="AC109" s="3" t="str">
        <f t="shared" si="29"/>
        <v/>
      </c>
      <c r="AD109" s="35" t="str">
        <f t="shared" si="30"/>
        <v/>
      </c>
      <c r="AE109" t="str">
        <f>IF(+Foglio1!V104="","",+Foglio1!V104)</f>
        <v/>
      </c>
      <c r="AF109" s="22" t="str">
        <f>IF(+Foglio1!X104="","",+Foglio1!X104)</f>
        <v/>
      </c>
    </row>
    <row r="110" spans="1:32" x14ac:dyDescent="0.25">
      <c r="A110" s="13"/>
      <c r="B110" s="17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  <c r="O110" s="20"/>
      <c r="P110" s="21"/>
      <c r="Q110" t="str">
        <f t="shared" si="17"/>
        <v/>
      </c>
      <c r="R110" t="str">
        <f t="shared" si="19"/>
        <v/>
      </c>
      <c r="S110" t="str">
        <f t="shared" si="20"/>
        <v/>
      </c>
      <c r="T110" t="str">
        <f t="shared" si="21"/>
        <v/>
      </c>
      <c r="U110" s="4"/>
      <c r="V110" s="5" t="str">
        <f t="shared" si="22"/>
        <v/>
      </c>
      <c r="W110" s="5" t="str">
        <f t="shared" si="23"/>
        <v/>
      </c>
      <c r="X110" s="5" t="str">
        <f t="shared" si="24"/>
        <v/>
      </c>
      <c r="Y110" s="5" t="str">
        <f t="shared" si="25"/>
        <v/>
      </c>
      <c r="Z110" s="3" t="str">
        <f t="shared" si="26"/>
        <v/>
      </c>
      <c r="AA110" s="3" t="str">
        <f t="shared" si="27"/>
        <v/>
      </c>
      <c r="AB110" s="3" t="str">
        <f t="shared" si="28"/>
        <v/>
      </c>
      <c r="AC110" s="3" t="str">
        <f t="shared" si="29"/>
        <v/>
      </c>
      <c r="AD110" s="35" t="str">
        <f t="shared" si="30"/>
        <v/>
      </c>
      <c r="AE110" t="str">
        <f>IF(+Foglio1!V105="","",+Foglio1!V105)</f>
        <v/>
      </c>
      <c r="AF110" s="22" t="str">
        <f>IF(+Foglio1!X105="","",+Foglio1!X105)</f>
        <v/>
      </c>
    </row>
    <row r="111" spans="1:32" x14ac:dyDescent="0.25">
      <c r="A111" s="12"/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9"/>
      <c r="O111" s="20"/>
      <c r="P111" s="21"/>
      <c r="Q111" t="str">
        <f t="shared" si="17"/>
        <v/>
      </c>
      <c r="R111" t="str">
        <f t="shared" si="19"/>
        <v/>
      </c>
      <c r="S111" t="str">
        <f t="shared" si="20"/>
        <v/>
      </c>
      <c r="T111" t="str">
        <f t="shared" si="21"/>
        <v/>
      </c>
      <c r="U111" s="4"/>
      <c r="V111" s="5" t="str">
        <f t="shared" si="22"/>
        <v/>
      </c>
      <c r="W111" s="5" t="str">
        <f t="shared" si="23"/>
        <v/>
      </c>
      <c r="X111" s="5" t="str">
        <f t="shared" si="24"/>
        <v/>
      </c>
      <c r="Y111" s="5" t="str">
        <f t="shared" si="25"/>
        <v/>
      </c>
      <c r="Z111" s="3" t="str">
        <f t="shared" si="26"/>
        <v/>
      </c>
      <c r="AA111" s="3" t="str">
        <f t="shared" si="27"/>
        <v/>
      </c>
      <c r="AB111" s="3" t="str">
        <f t="shared" si="28"/>
        <v/>
      </c>
      <c r="AC111" s="3" t="str">
        <f t="shared" si="29"/>
        <v/>
      </c>
      <c r="AD111" s="35" t="str">
        <f t="shared" ref="AD111:AD134" si="31">IF(AB111="","",IF(AB111&gt;15%,A112,""))</f>
        <v/>
      </c>
      <c r="AE111" t="str">
        <f>IF(+Foglio1!V106="","",+Foglio1!V106)</f>
        <v/>
      </c>
      <c r="AF111" s="22" t="str">
        <f>IF(+Foglio1!X106="","",+Foglio1!X106)</f>
        <v/>
      </c>
    </row>
    <row r="112" spans="1:32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t="str">
        <f t="shared" si="17"/>
        <v/>
      </c>
      <c r="R112" t="str">
        <f t="shared" si="19"/>
        <v/>
      </c>
      <c r="S112" t="str">
        <f t="shared" si="20"/>
        <v/>
      </c>
      <c r="T112" t="str">
        <f t="shared" si="21"/>
        <v/>
      </c>
      <c r="U112" s="4"/>
      <c r="V112" s="5" t="str">
        <f t="shared" si="22"/>
        <v/>
      </c>
      <c r="W112" s="5" t="str">
        <f t="shared" si="23"/>
        <v/>
      </c>
      <c r="X112" s="5"/>
      <c r="Y112" s="5"/>
      <c r="Z112" s="3"/>
      <c r="AA112" s="3" t="str">
        <f t="shared" si="27"/>
        <v/>
      </c>
      <c r="AB112" s="3" t="str">
        <f t="shared" si="28"/>
        <v/>
      </c>
      <c r="AC112" s="3" t="str">
        <f t="shared" si="29"/>
        <v/>
      </c>
      <c r="AD112" s="35" t="str">
        <f t="shared" si="31"/>
        <v/>
      </c>
      <c r="AE112" t="str">
        <f>IF(+Foglio1!V107="","",+Foglio1!V107)</f>
        <v/>
      </c>
      <c r="AF112" s="22" t="str">
        <f>IF(+Foglio1!X107="","",+Foglio1!X107)</f>
        <v/>
      </c>
    </row>
    <row r="113" spans="1:32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t="str">
        <f t="shared" si="17"/>
        <v/>
      </c>
      <c r="R113" t="str">
        <f t="shared" si="19"/>
        <v/>
      </c>
      <c r="S113" t="str">
        <f t="shared" si="20"/>
        <v/>
      </c>
      <c r="T113" t="str">
        <f t="shared" si="21"/>
        <v/>
      </c>
      <c r="U113" s="4"/>
      <c r="V113" s="5" t="str">
        <f t="shared" si="22"/>
        <v/>
      </c>
      <c r="W113" s="5" t="str">
        <f t="shared" si="23"/>
        <v/>
      </c>
      <c r="X113" s="5"/>
      <c r="Y113" s="5"/>
      <c r="Z113" s="3"/>
      <c r="AA113" s="3" t="str">
        <f t="shared" si="27"/>
        <v/>
      </c>
      <c r="AB113" s="3" t="str">
        <f t="shared" si="28"/>
        <v/>
      </c>
      <c r="AC113" s="3" t="str">
        <f t="shared" si="29"/>
        <v/>
      </c>
      <c r="AD113" s="35" t="str">
        <f t="shared" si="31"/>
        <v/>
      </c>
      <c r="AE113" t="str">
        <f>IF(+Foglio1!V108="","",+Foglio1!V108)</f>
        <v/>
      </c>
      <c r="AF113" s="22" t="str">
        <f>IF(+Foglio1!X108="","",+Foglio1!X108)</f>
        <v/>
      </c>
    </row>
    <row r="114" spans="1:32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t="str">
        <f t="shared" si="17"/>
        <v/>
      </c>
      <c r="R114" t="str">
        <f t="shared" si="19"/>
        <v/>
      </c>
      <c r="S114" t="str">
        <f t="shared" si="20"/>
        <v/>
      </c>
      <c r="T114" t="str">
        <f t="shared" si="21"/>
        <v/>
      </c>
      <c r="U114" s="4"/>
      <c r="V114" s="5" t="str">
        <f t="shared" si="22"/>
        <v/>
      </c>
      <c r="W114" s="5" t="str">
        <f t="shared" si="23"/>
        <v/>
      </c>
      <c r="X114" s="5"/>
      <c r="Y114" s="5"/>
      <c r="Z114" s="3"/>
      <c r="AA114" s="3" t="str">
        <f t="shared" si="27"/>
        <v/>
      </c>
      <c r="AB114" s="3" t="str">
        <f t="shared" si="28"/>
        <v/>
      </c>
      <c r="AC114" s="3" t="str">
        <f t="shared" si="29"/>
        <v/>
      </c>
      <c r="AD114" s="35" t="str">
        <f t="shared" si="31"/>
        <v/>
      </c>
      <c r="AE114" t="str">
        <f>IF(+Foglio1!V109="","",+Foglio1!V109)</f>
        <v/>
      </c>
      <c r="AF114" s="22" t="str">
        <f>IF(+Foglio1!X109="","",+Foglio1!X109)</f>
        <v/>
      </c>
    </row>
    <row r="115" spans="1:32" x14ac:dyDescent="0.25">
      <c r="Q115" t="str">
        <f t="shared" si="17"/>
        <v/>
      </c>
      <c r="R115" t="str">
        <f t="shared" si="19"/>
        <v/>
      </c>
      <c r="S115" t="str">
        <f t="shared" si="20"/>
        <v/>
      </c>
      <c r="T115" t="str">
        <f t="shared" si="21"/>
        <v/>
      </c>
      <c r="U115" s="4"/>
      <c r="V115" s="5" t="str">
        <f t="shared" si="22"/>
        <v/>
      </c>
      <c r="W115" s="5" t="str">
        <f t="shared" si="23"/>
        <v/>
      </c>
      <c r="X115" s="5"/>
      <c r="Y115" s="5"/>
      <c r="Z115" s="3"/>
      <c r="AA115" s="3" t="str">
        <f t="shared" si="27"/>
        <v/>
      </c>
      <c r="AB115" s="3" t="str">
        <f t="shared" si="28"/>
        <v/>
      </c>
      <c r="AC115" s="3" t="str">
        <f t="shared" si="29"/>
        <v/>
      </c>
      <c r="AD115" s="35" t="str">
        <f t="shared" si="31"/>
        <v/>
      </c>
      <c r="AE115" t="str">
        <f>IF(+Foglio1!V110="","",+Foglio1!V110)</f>
        <v/>
      </c>
      <c r="AF115" s="22" t="str">
        <f>IF(+Foglio1!X110="","",+Foglio1!X110)</f>
        <v/>
      </c>
    </row>
    <row r="116" spans="1:32" x14ac:dyDescent="0.25">
      <c r="Q116" t="str">
        <f t="shared" si="17"/>
        <v/>
      </c>
      <c r="R116" t="str">
        <f t="shared" si="19"/>
        <v/>
      </c>
      <c r="S116" t="str">
        <f t="shared" si="20"/>
        <v/>
      </c>
      <c r="T116" t="str">
        <f t="shared" si="21"/>
        <v/>
      </c>
      <c r="U116" s="4"/>
      <c r="V116" s="5" t="str">
        <f t="shared" si="22"/>
        <v/>
      </c>
      <c r="W116" s="5" t="str">
        <f t="shared" si="23"/>
        <v/>
      </c>
      <c r="X116" s="5"/>
      <c r="Y116" s="5"/>
      <c r="Z116" s="3"/>
      <c r="AA116" s="3" t="str">
        <f t="shared" si="27"/>
        <v/>
      </c>
      <c r="AB116" s="3" t="str">
        <f t="shared" si="28"/>
        <v/>
      </c>
      <c r="AC116" s="3" t="str">
        <f t="shared" si="29"/>
        <v/>
      </c>
      <c r="AD116" s="35" t="str">
        <f t="shared" si="31"/>
        <v/>
      </c>
      <c r="AE116" t="str">
        <f>IF(+Foglio1!V111="","",+Foglio1!V111)</f>
        <v/>
      </c>
      <c r="AF116" s="22" t="str">
        <f>IF(+Foglio1!X111="","",+Foglio1!X111)</f>
        <v/>
      </c>
    </row>
    <row r="117" spans="1:32" x14ac:dyDescent="0.25">
      <c r="Q117" t="str">
        <f t="shared" si="17"/>
        <v/>
      </c>
      <c r="R117" t="str">
        <f t="shared" si="19"/>
        <v/>
      </c>
      <c r="S117" t="str">
        <f t="shared" si="20"/>
        <v/>
      </c>
      <c r="T117" t="str">
        <f t="shared" si="21"/>
        <v/>
      </c>
      <c r="U117" s="4"/>
      <c r="V117" s="5" t="str">
        <f t="shared" si="22"/>
        <v/>
      </c>
      <c r="W117" s="5" t="str">
        <f t="shared" si="23"/>
        <v/>
      </c>
      <c r="X117" s="5"/>
      <c r="Y117" s="5"/>
      <c r="Z117" s="3"/>
      <c r="AA117" s="3" t="str">
        <f t="shared" si="27"/>
        <v/>
      </c>
      <c r="AB117" s="3" t="str">
        <f t="shared" si="28"/>
        <v/>
      </c>
      <c r="AC117" s="3" t="str">
        <f t="shared" si="29"/>
        <v/>
      </c>
      <c r="AD117" s="35" t="str">
        <f t="shared" si="31"/>
        <v/>
      </c>
      <c r="AE117" t="str">
        <f>IF(+Foglio1!V112="","",+Foglio1!V112)</f>
        <v/>
      </c>
      <c r="AF117" s="22" t="str">
        <f>IF(+Foglio1!X112="","",+Foglio1!X112)</f>
        <v/>
      </c>
    </row>
    <row r="118" spans="1:32" x14ac:dyDescent="0.25">
      <c r="Q118" t="str">
        <f t="shared" si="17"/>
        <v/>
      </c>
      <c r="R118" t="str">
        <f t="shared" si="19"/>
        <v/>
      </c>
      <c r="S118" t="str">
        <f t="shared" si="20"/>
        <v/>
      </c>
      <c r="T118" t="str">
        <f t="shared" si="21"/>
        <v/>
      </c>
      <c r="U118" s="4"/>
      <c r="V118" s="5" t="str">
        <f t="shared" si="22"/>
        <v/>
      </c>
      <c r="W118" s="5" t="str">
        <f t="shared" si="23"/>
        <v/>
      </c>
      <c r="X118" s="5"/>
      <c r="Y118" s="5"/>
      <c r="Z118" s="3"/>
      <c r="AA118" s="3" t="str">
        <f t="shared" si="27"/>
        <v/>
      </c>
      <c r="AB118" s="3" t="str">
        <f t="shared" si="28"/>
        <v/>
      </c>
      <c r="AC118" s="3" t="str">
        <f t="shared" si="29"/>
        <v/>
      </c>
      <c r="AD118" s="35" t="str">
        <f t="shared" si="31"/>
        <v/>
      </c>
      <c r="AE118" t="str">
        <f>IF(+Foglio1!V113="","",+Foglio1!V113)</f>
        <v/>
      </c>
      <c r="AF118" s="22" t="str">
        <f>IF(+Foglio1!X113="","",+Foglio1!X113)</f>
        <v/>
      </c>
    </row>
    <row r="119" spans="1:32" x14ac:dyDescent="0.25">
      <c r="Q119" t="str">
        <f t="shared" si="17"/>
        <v/>
      </c>
      <c r="R119" t="str">
        <f t="shared" si="19"/>
        <v/>
      </c>
      <c r="S119" t="str">
        <f t="shared" si="20"/>
        <v/>
      </c>
      <c r="T119" t="str">
        <f t="shared" si="21"/>
        <v/>
      </c>
      <c r="U119" s="4"/>
      <c r="V119" s="5" t="str">
        <f t="shared" si="22"/>
        <v/>
      </c>
      <c r="W119" s="5" t="str">
        <f t="shared" si="23"/>
        <v/>
      </c>
      <c r="X119" s="5"/>
      <c r="Y119" s="5"/>
      <c r="Z119" s="3"/>
      <c r="AA119" s="3" t="str">
        <f t="shared" si="27"/>
        <v/>
      </c>
      <c r="AB119" s="3" t="str">
        <f t="shared" si="28"/>
        <v/>
      </c>
      <c r="AC119" s="3" t="str">
        <f t="shared" si="29"/>
        <v/>
      </c>
      <c r="AD119" s="35" t="str">
        <f t="shared" si="31"/>
        <v/>
      </c>
      <c r="AE119" t="str">
        <f>IF(+Foglio1!V114="","",+Foglio1!V114)</f>
        <v/>
      </c>
      <c r="AF119" s="22" t="str">
        <f>IF(+Foglio1!X114="","",+Foglio1!X114)</f>
        <v/>
      </c>
    </row>
    <row r="120" spans="1:32" x14ac:dyDescent="0.25">
      <c r="Q120" t="str">
        <f t="shared" si="17"/>
        <v/>
      </c>
      <c r="R120" t="str">
        <f t="shared" si="19"/>
        <v/>
      </c>
      <c r="S120" t="str">
        <f t="shared" si="20"/>
        <v/>
      </c>
      <c r="T120" t="str">
        <f t="shared" si="21"/>
        <v/>
      </c>
      <c r="U120" s="4"/>
      <c r="V120" s="5" t="str">
        <f t="shared" si="22"/>
        <v/>
      </c>
      <c r="W120" s="5" t="str">
        <f t="shared" si="23"/>
        <v/>
      </c>
      <c r="X120" s="5"/>
      <c r="Y120" s="5"/>
      <c r="Z120" s="3"/>
      <c r="AA120" s="3" t="str">
        <f t="shared" si="27"/>
        <v/>
      </c>
      <c r="AB120" s="3" t="str">
        <f t="shared" si="28"/>
        <v/>
      </c>
      <c r="AC120" s="3" t="str">
        <f t="shared" si="29"/>
        <v/>
      </c>
      <c r="AD120" s="35" t="str">
        <f t="shared" si="31"/>
        <v/>
      </c>
      <c r="AE120" t="str">
        <f>IF(+Foglio1!V115="","",+Foglio1!V115)</f>
        <v/>
      </c>
      <c r="AF120" s="22" t="str">
        <f>IF(+Foglio1!X115="","",+Foglio1!X115)</f>
        <v/>
      </c>
    </row>
    <row r="121" spans="1:32" x14ac:dyDescent="0.25">
      <c r="Q121" t="str">
        <f t="shared" si="17"/>
        <v/>
      </c>
      <c r="R121" t="str">
        <f t="shared" si="19"/>
        <v/>
      </c>
      <c r="S121" t="str">
        <f t="shared" si="20"/>
        <v/>
      </c>
      <c r="T121" t="str">
        <f t="shared" si="21"/>
        <v/>
      </c>
      <c r="U121" s="4"/>
      <c r="V121" s="5" t="str">
        <f t="shared" si="22"/>
        <v/>
      </c>
      <c r="W121" s="5" t="str">
        <f t="shared" si="23"/>
        <v/>
      </c>
      <c r="X121" s="5"/>
      <c r="Y121" s="5"/>
      <c r="Z121" s="3"/>
      <c r="AA121" s="3" t="str">
        <f t="shared" si="27"/>
        <v/>
      </c>
      <c r="AB121" s="3" t="str">
        <f t="shared" si="28"/>
        <v/>
      </c>
      <c r="AC121" s="3" t="str">
        <f t="shared" si="29"/>
        <v/>
      </c>
      <c r="AD121" s="35" t="str">
        <f t="shared" si="31"/>
        <v/>
      </c>
      <c r="AE121" t="str">
        <f>IF(+Foglio1!V116="","",+Foglio1!V116)</f>
        <v/>
      </c>
      <c r="AF121" s="22" t="str">
        <f>IF(+Foglio1!X116="","",+Foglio1!X116)</f>
        <v/>
      </c>
    </row>
    <row r="122" spans="1:32" x14ac:dyDescent="0.25">
      <c r="Q122" t="str">
        <f t="shared" si="17"/>
        <v/>
      </c>
      <c r="R122" t="str">
        <f t="shared" si="19"/>
        <v/>
      </c>
      <c r="S122" t="str">
        <f t="shared" si="20"/>
        <v/>
      </c>
      <c r="T122" t="str">
        <f t="shared" si="21"/>
        <v/>
      </c>
      <c r="U122" s="4"/>
      <c r="V122" s="5" t="str">
        <f t="shared" si="22"/>
        <v/>
      </c>
      <c r="W122" s="5" t="str">
        <f t="shared" si="23"/>
        <v/>
      </c>
      <c r="X122" s="5"/>
      <c r="Y122" s="5"/>
      <c r="Z122" s="3"/>
      <c r="AA122" s="3" t="str">
        <f t="shared" si="27"/>
        <v/>
      </c>
      <c r="AB122" s="3" t="str">
        <f t="shared" si="28"/>
        <v/>
      </c>
      <c r="AC122" s="3" t="str">
        <f t="shared" si="29"/>
        <v/>
      </c>
      <c r="AD122" s="35" t="str">
        <f t="shared" si="31"/>
        <v/>
      </c>
      <c r="AE122" t="str">
        <f>IF(+Foglio1!V117="","",+Foglio1!V117)</f>
        <v/>
      </c>
      <c r="AF122" s="22" t="str">
        <f>IF(+Foglio1!X117="","",+Foglio1!X117)</f>
        <v/>
      </c>
    </row>
    <row r="123" spans="1:32" x14ac:dyDescent="0.25">
      <c r="Q123" t="str">
        <f t="shared" si="17"/>
        <v/>
      </c>
      <c r="R123" t="str">
        <f t="shared" si="19"/>
        <v/>
      </c>
      <c r="S123" t="str">
        <f t="shared" si="20"/>
        <v/>
      </c>
      <c r="T123" t="str">
        <f t="shared" si="21"/>
        <v/>
      </c>
      <c r="U123" s="4"/>
      <c r="V123" s="5" t="str">
        <f t="shared" si="22"/>
        <v/>
      </c>
      <c r="W123" s="5" t="str">
        <f t="shared" si="23"/>
        <v/>
      </c>
      <c r="X123" s="5"/>
      <c r="Y123" s="5"/>
      <c r="Z123" s="3"/>
      <c r="AA123" s="3" t="str">
        <f t="shared" si="27"/>
        <v/>
      </c>
      <c r="AB123" s="3" t="str">
        <f t="shared" si="28"/>
        <v/>
      </c>
      <c r="AC123" s="3" t="str">
        <f t="shared" si="29"/>
        <v/>
      </c>
      <c r="AD123" s="35" t="str">
        <f t="shared" si="31"/>
        <v/>
      </c>
      <c r="AE123" t="str">
        <f>IF(+Foglio1!V118="","",+Foglio1!V118)</f>
        <v/>
      </c>
      <c r="AF123" s="22" t="str">
        <f>IF(+Foglio1!X118="","",+Foglio1!X118)</f>
        <v/>
      </c>
    </row>
    <row r="124" spans="1:32" x14ac:dyDescent="0.25">
      <c r="Q124" t="str">
        <f t="shared" si="17"/>
        <v/>
      </c>
      <c r="R124" t="str">
        <f t="shared" si="19"/>
        <v/>
      </c>
      <c r="S124" t="str">
        <f t="shared" si="20"/>
        <v/>
      </c>
      <c r="T124" t="str">
        <f t="shared" si="21"/>
        <v/>
      </c>
      <c r="U124" s="4"/>
      <c r="V124" s="5" t="str">
        <f t="shared" si="22"/>
        <v/>
      </c>
      <c r="W124" s="5" t="str">
        <f t="shared" si="23"/>
        <v/>
      </c>
      <c r="X124" s="5"/>
      <c r="Y124" s="5"/>
      <c r="Z124" s="3"/>
      <c r="AA124" s="3"/>
      <c r="AB124" s="3" t="str">
        <f t="shared" si="28"/>
        <v/>
      </c>
      <c r="AC124" s="3" t="str">
        <f t="shared" si="29"/>
        <v/>
      </c>
      <c r="AD124" s="35" t="str">
        <f t="shared" si="31"/>
        <v/>
      </c>
      <c r="AE124" t="str">
        <f>IF(+Foglio1!V119="","",+Foglio1!V119)</f>
        <v/>
      </c>
      <c r="AF124" s="22" t="str">
        <f>IF(+Foglio1!X119="","",+Foglio1!X119)</f>
        <v/>
      </c>
    </row>
    <row r="125" spans="1:32" x14ac:dyDescent="0.25">
      <c r="Q125" t="str">
        <f t="shared" si="17"/>
        <v/>
      </c>
      <c r="R125" t="str">
        <f t="shared" si="19"/>
        <v/>
      </c>
      <c r="S125" t="str">
        <f t="shared" si="20"/>
        <v/>
      </c>
      <c r="T125" t="str">
        <f t="shared" si="21"/>
        <v/>
      </c>
      <c r="U125" s="4"/>
      <c r="V125" s="5" t="str">
        <f t="shared" si="22"/>
        <v/>
      </c>
      <c r="W125" s="5" t="str">
        <f t="shared" si="23"/>
        <v/>
      </c>
      <c r="X125" s="5"/>
      <c r="Y125" s="5"/>
      <c r="Z125" s="3"/>
      <c r="AA125" s="3"/>
      <c r="AB125" s="3" t="str">
        <f t="shared" si="28"/>
        <v/>
      </c>
      <c r="AC125" s="3" t="str">
        <f t="shared" si="29"/>
        <v/>
      </c>
      <c r="AD125" s="35" t="str">
        <f t="shared" si="31"/>
        <v/>
      </c>
      <c r="AE125" t="str">
        <f>IF(+Foglio1!V120="","",+Foglio1!V120)</f>
        <v/>
      </c>
      <c r="AF125" s="22" t="str">
        <f>IF(+Foglio1!X120="","",+Foglio1!X120)</f>
        <v/>
      </c>
    </row>
    <row r="126" spans="1:32" x14ac:dyDescent="0.25">
      <c r="Q126" t="str">
        <f t="shared" si="17"/>
        <v/>
      </c>
      <c r="R126" t="str">
        <f t="shared" si="19"/>
        <v/>
      </c>
      <c r="S126" t="str">
        <f t="shared" si="20"/>
        <v/>
      </c>
      <c r="T126" t="str">
        <f t="shared" si="21"/>
        <v/>
      </c>
      <c r="U126" s="4"/>
      <c r="V126" s="5" t="str">
        <f t="shared" si="22"/>
        <v/>
      </c>
      <c r="W126" s="5" t="str">
        <f t="shared" si="23"/>
        <v/>
      </c>
      <c r="X126" s="5"/>
      <c r="Y126" s="5"/>
      <c r="Z126" s="3"/>
      <c r="AA126" s="3"/>
      <c r="AB126" s="3" t="str">
        <f t="shared" si="28"/>
        <v/>
      </c>
      <c r="AC126" s="3" t="str">
        <f t="shared" si="29"/>
        <v/>
      </c>
      <c r="AD126" s="35" t="str">
        <f t="shared" si="31"/>
        <v/>
      </c>
      <c r="AE126" t="str">
        <f>IF(+Foglio1!V121="","",+Foglio1!V121)</f>
        <v/>
      </c>
      <c r="AF126" s="22" t="str">
        <f>IF(+Foglio1!X121="","",+Foglio1!X121)</f>
        <v/>
      </c>
    </row>
    <row r="127" spans="1:32" x14ac:dyDescent="0.25">
      <c r="Q127" t="str">
        <f t="shared" si="17"/>
        <v/>
      </c>
      <c r="R127" t="str">
        <f t="shared" si="19"/>
        <v/>
      </c>
      <c r="S127" t="str">
        <f t="shared" si="20"/>
        <v/>
      </c>
      <c r="T127" t="str">
        <f t="shared" si="21"/>
        <v/>
      </c>
      <c r="U127" s="4"/>
      <c r="V127" s="5" t="str">
        <f t="shared" si="22"/>
        <v/>
      </c>
      <c r="W127" s="5" t="str">
        <f t="shared" si="23"/>
        <v/>
      </c>
      <c r="X127" s="5"/>
      <c r="Y127" s="5"/>
      <c r="Z127" s="3"/>
      <c r="AA127" s="3"/>
      <c r="AB127" s="3" t="str">
        <f t="shared" si="28"/>
        <v/>
      </c>
      <c r="AC127" s="3" t="str">
        <f t="shared" si="29"/>
        <v/>
      </c>
      <c r="AD127" s="35" t="str">
        <f t="shared" si="31"/>
        <v/>
      </c>
      <c r="AE127" t="str">
        <f>IF(+Foglio1!V122="","",+Foglio1!V122)</f>
        <v/>
      </c>
      <c r="AF127" s="22" t="str">
        <f>IF(+Foglio1!X122="","",+Foglio1!X122)</f>
        <v/>
      </c>
    </row>
    <row r="128" spans="1:32" x14ac:dyDescent="0.25">
      <c r="Q128" t="str">
        <f t="shared" si="17"/>
        <v/>
      </c>
      <c r="R128" t="str">
        <f t="shared" si="19"/>
        <v/>
      </c>
      <c r="S128" t="str">
        <f t="shared" si="20"/>
        <v/>
      </c>
      <c r="T128" t="str">
        <f t="shared" si="21"/>
        <v/>
      </c>
      <c r="U128" s="4"/>
      <c r="V128" s="5" t="str">
        <f t="shared" si="22"/>
        <v/>
      </c>
      <c r="W128" s="5" t="str">
        <f t="shared" si="23"/>
        <v/>
      </c>
      <c r="X128" s="5"/>
      <c r="Y128" s="5"/>
      <c r="Z128" s="3"/>
      <c r="AA128" s="3"/>
      <c r="AB128" s="3" t="str">
        <f t="shared" si="28"/>
        <v/>
      </c>
      <c r="AC128" s="3" t="str">
        <f t="shared" si="29"/>
        <v/>
      </c>
      <c r="AD128" s="35" t="str">
        <f t="shared" si="31"/>
        <v/>
      </c>
      <c r="AE128" t="str">
        <f>IF(+Foglio1!V123="","",+Foglio1!V123)</f>
        <v/>
      </c>
      <c r="AF128" s="22" t="str">
        <f>IF(+Foglio1!X123="","",+Foglio1!X123)</f>
        <v/>
      </c>
    </row>
    <row r="129" spans="17:32" x14ac:dyDescent="0.25">
      <c r="Q129" t="str">
        <f t="shared" si="17"/>
        <v/>
      </c>
      <c r="R129" t="str">
        <f t="shared" si="19"/>
        <v/>
      </c>
      <c r="S129" t="str">
        <f t="shared" si="20"/>
        <v/>
      </c>
      <c r="T129" t="str">
        <f t="shared" si="21"/>
        <v/>
      </c>
      <c r="U129" s="4"/>
      <c r="V129" s="5" t="str">
        <f t="shared" si="22"/>
        <v/>
      </c>
      <c r="W129" s="5" t="str">
        <f t="shared" si="23"/>
        <v/>
      </c>
      <c r="X129" s="5"/>
      <c r="Y129" s="5"/>
      <c r="Z129" s="3"/>
      <c r="AA129" s="3"/>
      <c r="AB129" s="3" t="str">
        <f t="shared" si="28"/>
        <v/>
      </c>
      <c r="AC129" s="3" t="str">
        <f t="shared" si="29"/>
        <v/>
      </c>
      <c r="AD129" s="35" t="str">
        <f t="shared" si="31"/>
        <v/>
      </c>
      <c r="AE129" t="str">
        <f>IF(+Foglio1!V124="","",+Foglio1!V124)</f>
        <v/>
      </c>
      <c r="AF129" s="22" t="str">
        <f>IF(+Foglio1!X124="","",+Foglio1!X124)</f>
        <v/>
      </c>
    </row>
    <row r="130" spans="17:32" x14ac:dyDescent="0.25">
      <c r="Q130" t="str">
        <f t="shared" si="17"/>
        <v/>
      </c>
      <c r="R130" t="str">
        <f t="shared" si="19"/>
        <v/>
      </c>
      <c r="S130" t="str">
        <f t="shared" si="20"/>
        <v/>
      </c>
      <c r="T130" t="str">
        <f t="shared" si="21"/>
        <v/>
      </c>
      <c r="U130" s="4"/>
      <c r="V130" s="5" t="str">
        <f t="shared" si="22"/>
        <v/>
      </c>
      <c r="W130" s="5" t="str">
        <f t="shared" si="23"/>
        <v/>
      </c>
      <c r="X130" s="5"/>
      <c r="Y130" s="5"/>
      <c r="Z130" s="3"/>
      <c r="AA130" s="3"/>
      <c r="AB130" s="3" t="str">
        <f t="shared" si="28"/>
        <v/>
      </c>
      <c r="AC130" s="3" t="str">
        <f t="shared" si="29"/>
        <v/>
      </c>
      <c r="AD130" s="35" t="str">
        <f t="shared" si="31"/>
        <v/>
      </c>
      <c r="AE130" t="str">
        <f>IF(+Foglio1!V125="","",+Foglio1!V125)</f>
        <v/>
      </c>
      <c r="AF130" s="22" t="str">
        <f>IF(+Foglio1!X125="","",+Foglio1!X125)</f>
        <v/>
      </c>
    </row>
    <row r="131" spans="17:32" x14ac:dyDescent="0.25">
      <c r="Q131" t="str">
        <f t="shared" si="17"/>
        <v/>
      </c>
      <c r="R131" t="str">
        <f t="shared" si="19"/>
        <v/>
      </c>
      <c r="S131" t="str">
        <f t="shared" si="20"/>
        <v/>
      </c>
      <c r="T131" t="str">
        <f t="shared" si="21"/>
        <v/>
      </c>
      <c r="U131" s="4"/>
      <c r="V131" s="5" t="str">
        <f t="shared" si="22"/>
        <v/>
      </c>
      <c r="W131" s="5" t="str">
        <f t="shared" si="23"/>
        <v/>
      </c>
      <c r="X131" s="5"/>
      <c r="Y131" s="5"/>
      <c r="Z131" s="3"/>
      <c r="AA131" s="3"/>
      <c r="AB131" s="3" t="str">
        <f t="shared" si="28"/>
        <v/>
      </c>
      <c r="AC131" s="3" t="str">
        <f t="shared" si="29"/>
        <v/>
      </c>
      <c r="AD131" s="35" t="str">
        <f t="shared" si="31"/>
        <v/>
      </c>
      <c r="AE131" t="str">
        <f>IF(+Foglio1!V126="","",+Foglio1!V126)</f>
        <v/>
      </c>
      <c r="AF131" s="22" t="str">
        <f>IF(+Foglio1!X126="","",+Foglio1!X126)</f>
        <v/>
      </c>
    </row>
    <row r="132" spans="17:32" x14ac:dyDescent="0.25">
      <c r="Q132" t="str">
        <f t="shared" si="17"/>
        <v/>
      </c>
      <c r="R132" t="str">
        <f t="shared" si="19"/>
        <v/>
      </c>
      <c r="S132" t="str">
        <f t="shared" si="20"/>
        <v/>
      </c>
      <c r="T132" t="str">
        <f t="shared" si="21"/>
        <v/>
      </c>
      <c r="U132" s="4"/>
      <c r="V132" s="5" t="str">
        <f t="shared" si="22"/>
        <v/>
      </c>
      <c r="W132" s="5" t="str">
        <f t="shared" si="23"/>
        <v/>
      </c>
      <c r="X132" s="5"/>
      <c r="Y132" s="5"/>
      <c r="Z132" s="3"/>
      <c r="AA132" s="3"/>
      <c r="AB132" s="3" t="str">
        <f t="shared" si="28"/>
        <v/>
      </c>
      <c r="AC132" s="3" t="str">
        <f t="shared" si="29"/>
        <v/>
      </c>
      <c r="AD132" s="35" t="str">
        <f t="shared" si="31"/>
        <v/>
      </c>
      <c r="AE132" t="str">
        <f>IF(+Foglio1!V127="","",+Foglio1!V127)</f>
        <v/>
      </c>
      <c r="AF132" s="22" t="str">
        <f>IF(+Foglio1!X127="","",+Foglio1!X127)</f>
        <v/>
      </c>
    </row>
    <row r="133" spans="17:32" x14ac:dyDescent="0.25">
      <c r="Q133" t="str">
        <f t="shared" si="17"/>
        <v/>
      </c>
      <c r="R133" t="str">
        <f t="shared" si="19"/>
        <v/>
      </c>
      <c r="S133" t="str">
        <f t="shared" si="20"/>
        <v/>
      </c>
      <c r="T133" t="str">
        <f t="shared" si="21"/>
        <v/>
      </c>
      <c r="U133" s="4"/>
      <c r="V133" s="5" t="str">
        <f t="shared" si="22"/>
        <v/>
      </c>
      <c r="W133" s="5" t="str">
        <f t="shared" si="23"/>
        <v/>
      </c>
      <c r="X133" s="5"/>
      <c r="Y133" s="5"/>
      <c r="Z133" s="3"/>
      <c r="AA133" s="3"/>
      <c r="AB133" s="3" t="str">
        <f t="shared" si="28"/>
        <v/>
      </c>
      <c r="AC133" s="3" t="str">
        <f t="shared" si="29"/>
        <v/>
      </c>
      <c r="AD133" s="35" t="str">
        <f t="shared" si="31"/>
        <v/>
      </c>
      <c r="AE133" t="str">
        <f>IF(+Foglio1!V128="","",+Foglio1!V128)</f>
        <v/>
      </c>
      <c r="AF133" s="22" t="str">
        <f>IF(+Foglio1!X128="","",+Foglio1!X128)</f>
        <v/>
      </c>
    </row>
    <row r="134" spans="17:32" x14ac:dyDescent="0.25">
      <c r="Q134" t="str">
        <f t="shared" ref="Q134:Q156" si="32">IF(C134="","",IF(OR(F134="-",G134="-"),"",+$F134/G134))</f>
        <v/>
      </c>
      <c r="R134" t="str">
        <f t="shared" si="19"/>
        <v/>
      </c>
      <c r="S134" t="str">
        <f t="shared" si="20"/>
        <v/>
      </c>
      <c r="T134" t="str">
        <f t="shared" si="21"/>
        <v/>
      </c>
      <c r="U134" s="4"/>
      <c r="V134" s="5" t="str">
        <f t="shared" si="22"/>
        <v/>
      </c>
      <c r="W134" s="5" t="str">
        <f t="shared" si="23"/>
        <v/>
      </c>
      <c r="X134" s="5"/>
      <c r="Y134" s="5"/>
      <c r="Z134" s="3"/>
      <c r="AA134" s="3"/>
      <c r="AB134" s="3" t="str">
        <f t="shared" si="28"/>
        <v/>
      </c>
      <c r="AC134" s="3" t="str">
        <f t="shared" si="29"/>
        <v/>
      </c>
      <c r="AD134" s="35" t="str">
        <f t="shared" si="31"/>
        <v/>
      </c>
      <c r="AE134" t="str">
        <f>IF(+Foglio1!V129="","",+Foglio1!V129)</f>
        <v/>
      </c>
      <c r="AF134" s="22" t="str">
        <f>IF(+Foglio1!X129="","",+Foglio1!X129)</f>
        <v/>
      </c>
    </row>
    <row r="135" spans="17:32" x14ac:dyDescent="0.25">
      <c r="Q135" t="str">
        <f t="shared" si="32"/>
        <v/>
      </c>
      <c r="R135" t="str">
        <f t="shared" ref="R135:R153" si="33">IF(D135="","",IF(OR(G135="-",H135="-"),"",+$F135/H135))</f>
        <v/>
      </c>
      <c r="S135" t="str">
        <f t="shared" ref="S135:S157" si="34">IF(E135="","",IF(I135="-","",+$F135/I135))</f>
        <v/>
      </c>
      <c r="T135" t="str">
        <f t="shared" ref="T135:T157" si="35">IF(F135="","",IF(J135="-","",+$F135/J135))</f>
        <v/>
      </c>
      <c r="U135" s="4"/>
      <c r="V135" s="5" t="str">
        <f t="shared" ref="V135:V153" si="36">IF(Q135="","",IF($U135="T",Q135/90,""))</f>
        <v/>
      </c>
      <c r="W135" s="5" t="str">
        <f t="shared" ref="W135:W153" si="37">IF(R135="","",IF($U135="T",R135/90,""))</f>
        <v/>
      </c>
      <c r="X135" s="5"/>
      <c r="Y135" s="5"/>
      <c r="Z135" s="3"/>
      <c r="AA135" s="3"/>
      <c r="AB135" s="3" t="str">
        <f t="shared" ref="AB135:AB142" si="38">+IF(X135="","",+(($Z$3/X135)/10))</f>
        <v/>
      </c>
      <c r="AC135" s="3" t="str">
        <f t="shared" ref="AC135:AC142" si="39">+IF(Y135="","",+(($Z$3/Y135)/10))</f>
        <v/>
      </c>
      <c r="AD135" s="35" t="str">
        <f t="shared" ref="AD135:AD155" si="40">IF(AB135="","",IF(AB135&gt;15%,A136,""))</f>
        <v/>
      </c>
      <c r="AE135" t="str">
        <f>IF(+Foglio1!V130="","",+Foglio1!V130)</f>
        <v/>
      </c>
      <c r="AF135" s="22" t="str">
        <f>IF(+Foglio1!X130="","",+Foglio1!X130)</f>
        <v/>
      </c>
    </row>
    <row r="136" spans="17:32" x14ac:dyDescent="0.25">
      <c r="Q136" t="str">
        <f t="shared" si="32"/>
        <v/>
      </c>
      <c r="R136" t="str">
        <f t="shared" si="33"/>
        <v/>
      </c>
      <c r="S136" t="str">
        <f t="shared" si="34"/>
        <v/>
      </c>
      <c r="T136" t="str">
        <f t="shared" si="35"/>
        <v/>
      </c>
      <c r="U136" s="4"/>
      <c r="V136" s="5" t="str">
        <f t="shared" si="36"/>
        <v/>
      </c>
      <c r="W136" s="5" t="str">
        <f t="shared" si="37"/>
        <v/>
      </c>
      <c r="X136" s="5"/>
      <c r="Y136" s="5"/>
      <c r="Z136" s="3"/>
      <c r="AA136" s="3"/>
      <c r="AB136" s="3" t="str">
        <f t="shared" si="38"/>
        <v/>
      </c>
      <c r="AC136" s="3" t="str">
        <f t="shared" si="39"/>
        <v/>
      </c>
      <c r="AD136" s="35" t="str">
        <f t="shared" si="40"/>
        <v/>
      </c>
      <c r="AE136" t="str">
        <f>IF(+Foglio1!V131="","",+Foglio1!V131)</f>
        <v/>
      </c>
      <c r="AF136" s="22" t="str">
        <f>IF(+Foglio1!X131="","",+Foglio1!X131)</f>
        <v/>
      </c>
    </row>
    <row r="137" spans="17:32" x14ac:dyDescent="0.25">
      <c r="Q137" t="str">
        <f t="shared" si="32"/>
        <v/>
      </c>
      <c r="R137" t="str">
        <f t="shared" si="33"/>
        <v/>
      </c>
      <c r="S137" t="str">
        <f t="shared" si="34"/>
        <v/>
      </c>
      <c r="T137" t="str">
        <f t="shared" si="35"/>
        <v/>
      </c>
      <c r="U137" s="4"/>
      <c r="V137" s="5" t="str">
        <f t="shared" si="36"/>
        <v/>
      </c>
      <c r="W137" s="5" t="str">
        <f t="shared" si="37"/>
        <v/>
      </c>
      <c r="X137" s="5"/>
      <c r="Y137" s="5"/>
      <c r="Z137" s="3"/>
      <c r="AA137" s="3"/>
      <c r="AB137" s="3" t="str">
        <f t="shared" si="38"/>
        <v/>
      </c>
      <c r="AC137" s="3" t="str">
        <f t="shared" si="39"/>
        <v/>
      </c>
      <c r="AD137" s="35" t="str">
        <f t="shared" si="40"/>
        <v/>
      </c>
      <c r="AE137" t="str">
        <f>IF(+Foglio1!V132="","",+Foglio1!V132)</f>
        <v/>
      </c>
      <c r="AF137" s="22" t="str">
        <f>IF(+Foglio1!X132="","",+Foglio1!X132)</f>
        <v/>
      </c>
    </row>
    <row r="138" spans="17:32" x14ac:dyDescent="0.25">
      <c r="Q138" t="str">
        <f t="shared" si="32"/>
        <v/>
      </c>
      <c r="R138" t="str">
        <f t="shared" si="33"/>
        <v/>
      </c>
      <c r="S138" t="str">
        <f t="shared" si="34"/>
        <v/>
      </c>
      <c r="T138" t="str">
        <f t="shared" si="35"/>
        <v/>
      </c>
      <c r="U138" s="4"/>
      <c r="V138" s="5" t="str">
        <f t="shared" si="36"/>
        <v/>
      </c>
      <c r="W138" s="5" t="str">
        <f t="shared" si="37"/>
        <v/>
      </c>
      <c r="X138" s="5"/>
      <c r="Y138" s="5"/>
      <c r="Z138" s="3"/>
      <c r="AA138" s="3"/>
      <c r="AB138" s="3" t="str">
        <f t="shared" si="38"/>
        <v/>
      </c>
      <c r="AC138" s="3" t="str">
        <f t="shared" si="39"/>
        <v/>
      </c>
      <c r="AD138" s="35" t="str">
        <f t="shared" si="40"/>
        <v/>
      </c>
      <c r="AE138" t="str">
        <f>IF(+Foglio1!V133="","",+Foglio1!V133)</f>
        <v/>
      </c>
      <c r="AF138" s="22" t="str">
        <f>IF(+Foglio1!X133="","",+Foglio1!X133)</f>
        <v/>
      </c>
    </row>
    <row r="139" spans="17:32" x14ac:dyDescent="0.25">
      <c r="Q139" t="str">
        <f t="shared" si="32"/>
        <v/>
      </c>
      <c r="R139" t="str">
        <f t="shared" si="33"/>
        <v/>
      </c>
      <c r="S139" t="str">
        <f t="shared" si="34"/>
        <v/>
      </c>
      <c r="T139" t="str">
        <f t="shared" si="35"/>
        <v/>
      </c>
      <c r="U139" s="4"/>
      <c r="V139" s="5" t="str">
        <f t="shared" si="36"/>
        <v/>
      </c>
      <c r="W139" s="5" t="str">
        <f t="shared" si="37"/>
        <v/>
      </c>
      <c r="X139" s="5"/>
      <c r="Y139" s="5"/>
      <c r="Z139" s="3"/>
      <c r="AA139" s="3"/>
      <c r="AB139" s="3" t="str">
        <f t="shared" si="38"/>
        <v/>
      </c>
      <c r="AC139" s="3" t="str">
        <f t="shared" si="39"/>
        <v/>
      </c>
      <c r="AD139" s="35" t="str">
        <f t="shared" si="40"/>
        <v/>
      </c>
    </row>
    <row r="140" spans="17:32" x14ac:dyDescent="0.25">
      <c r="Q140" t="str">
        <f t="shared" si="32"/>
        <v/>
      </c>
      <c r="R140" t="str">
        <f t="shared" si="33"/>
        <v/>
      </c>
      <c r="S140" t="str">
        <f t="shared" si="34"/>
        <v/>
      </c>
      <c r="T140" t="str">
        <f t="shared" si="35"/>
        <v/>
      </c>
      <c r="U140" s="4"/>
      <c r="V140" s="5" t="str">
        <f t="shared" si="36"/>
        <v/>
      </c>
      <c r="W140" s="5" t="str">
        <f t="shared" si="37"/>
        <v/>
      </c>
      <c r="X140" s="5"/>
      <c r="Y140" s="5"/>
      <c r="Z140" s="3"/>
      <c r="AA140" s="3"/>
      <c r="AB140" s="3" t="str">
        <f t="shared" si="38"/>
        <v/>
      </c>
      <c r="AC140" s="3" t="str">
        <f t="shared" si="39"/>
        <v/>
      </c>
      <c r="AD140" s="35" t="str">
        <f t="shared" si="40"/>
        <v/>
      </c>
    </row>
    <row r="141" spans="17:32" x14ac:dyDescent="0.25">
      <c r="Q141" t="str">
        <f t="shared" si="32"/>
        <v/>
      </c>
      <c r="R141" t="str">
        <f t="shared" si="33"/>
        <v/>
      </c>
      <c r="S141" t="str">
        <f t="shared" si="34"/>
        <v/>
      </c>
      <c r="T141" t="str">
        <f t="shared" si="35"/>
        <v/>
      </c>
      <c r="U141" s="4"/>
      <c r="V141" s="5" t="str">
        <f t="shared" si="36"/>
        <v/>
      </c>
      <c r="W141" s="5" t="str">
        <f t="shared" si="37"/>
        <v/>
      </c>
      <c r="X141" s="5"/>
      <c r="Y141" s="5"/>
      <c r="Z141" s="3"/>
      <c r="AA141" s="3"/>
      <c r="AB141" s="3" t="str">
        <f t="shared" si="38"/>
        <v/>
      </c>
      <c r="AC141" s="3" t="str">
        <f t="shared" si="39"/>
        <v/>
      </c>
      <c r="AD141" s="35" t="str">
        <f t="shared" si="40"/>
        <v/>
      </c>
    </row>
    <row r="142" spans="17:32" x14ac:dyDescent="0.25">
      <c r="Q142" t="str">
        <f t="shared" si="32"/>
        <v/>
      </c>
      <c r="R142" t="str">
        <f t="shared" si="33"/>
        <v/>
      </c>
      <c r="S142" t="str">
        <f t="shared" si="34"/>
        <v/>
      </c>
      <c r="T142" t="str">
        <f t="shared" si="35"/>
        <v/>
      </c>
      <c r="U142" s="4"/>
      <c r="V142" s="5" t="str">
        <f t="shared" si="36"/>
        <v/>
      </c>
      <c r="W142" s="5" t="str">
        <f t="shared" si="37"/>
        <v/>
      </c>
      <c r="X142" s="5"/>
      <c r="Y142" s="5"/>
      <c r="Z142" s="3"/>
      <c r="AA142" s="3"/>
      <c r="AB142" s="3" t="str">
        <f t="shared" si="38"/>
        <v/>
      </c>
      <c r="AC142" s="3" t="str">
        <f t="shared" si="39"/>
        <v/>
      </c>
      <c r="AD142" s="35" t="str">
        <f t="shared" si="40"/>
        <v/>
      </c>
    </row>
    <row r="143" spans="17:32" x14ac:dyDescent="0.25">
      <c r="Q143" t="str">
        <f t="shared" si="32"/>
        <v/>
      </c>
      <c r="R143" t="str">
        <f t="shared" si="33"/>
        <v/>
      </c>
      <c r="S143" t="str">
        <f t="shared" si="34"/>
        <v/>
      </c>
      <c r="T143" t="str">
        <f t="shared" si="35"/>
        <v/>
      </c>
      <c r="U143" s="4"/>
      <c r="V143" s="5" t="str">
        <f t="shared" si="36"/>
        <v/>
      </c>
      <c r="W143" s="5" t="str">
        <f t="shared" si="37"/>
        <v/>
      </c>
      <c r="X143" s="5"/>
      <c r="Y143" s="5"/>
      <c r="Z143" s="3"/>
      <c r="AA143" s="3"/>
      <c r="AB143" s="3"/>
      <c r="AC143" s="3"/>
      <c r="AD143" s="35" t="str">
        <f t="shared" si="40"/>
        <v/>
      </c>
    </row>
    <row r="144" spans="17:32" x14ac:dyDescent="0.25">
      <c r="Q144" t="str">
        <f t="shared" si="32"/>
        <v/>
      </c>
      <c r="R144" t="str">
        <f t="shared" si="33"/>
        <v/>
      </c>
      <c r="S144" t="str">
        <f t="shared" si="34"/>
        <v/>
      </c>
      <c r="T144" t="str">
        <f t="shared" si="35"/>
        <v/>
      </c>
      <c r="U144" s="4"/>
      <c r="V144" s="5" t="str">
        <f t="shared" si="36"/>
        <v/>
      </c>
      <c r="W144" s="5" t="str">
        <f t="shared" si="37"/>
        <v/>
      </c>
      <c r="X144" s="5"/>
      <c r="Y144" s="5"/>
      <c r="Z144" s="3"/>
      <c r="AA144" s="3"/>
      <c r="AB144" s="3"/>
      <c r="AC144" s="3"/>
      <c r="AD144" s="35" t="str">
        <f t="shared" si="40"/>
        <v/>
      </c>
    </row>
    <row r="145" spans="17:30" x14ac:dyDescent="0.25">
      <c r="Q145" t="str">
        <f t="shared" si="32"/>
        <v/>
      </c>
      <c r="R145" t="str">
        <f t="shared" si="33"/>
        <v/>
      </c>
      <c r="S145" t="str">
        <f t="shared" si="34"/>
        <v/>
      </c>
      <c r="T145" t="str">
        <f t="shared" si="35"/>
        <v/>
      </c>
      <c r="U145" s="4"/>
      <c r="V145" s="5" t="str">
        <f t="shared" si="36"/>
        <v/>
      </c>
      <c r="W145" s="5" t="str">
        <f t="shared" si="37"/>
        <v/>
      </c>
      <c r="X145" s="5"/>
      <c r="Y145" s="5"/>
      <c r="Z145" s="3"/>
      <c r="AA145" s="3"/>
      <c r="AB145" s="3"/>
      <c r="AC145" s="3"/>
      <c r="AD145" s="35" t="str">
        <f t="shared" si="40"/>
        <v/>
      </c>
    </row>
    <row r="146" spans="17:30" x14ac:dyDescent="0.25">
      <c r="Q146" t="str">
        <f t="shared" si="32"/>
        <v/>
      </c>
      <c r="R146" t="str">
        <f t="shared" si="33"/>
        <v/>
      </c>
      <c r="S146" t="str">
        <f t="shared" si="34"/>
        <v/>
      </c>
      <c r="T146" t="str">
        <f t="shared" si="35"/>
        <v/>
      </c>
      <c r="U146" s="4"/>
      <c r="V146" s="5" t="str">
        <f t="shared" si="36"/>
        <v/>
      </c>
      <c r="W146" s="5" t="str">
        <f t="shared" si="37"/>
        <v/>
      </c>
      <c r="X146" s="5"/>
      <c r="Y146" s="5"/>
      <c r="Z146" s="3"/>
      <c r="AA146" s="3"/>
      <c r="AB146" s="3"/>
      <c r="AC146" s="3"/>
      <c r="AD146" s="35" t="str">
        <f t="shared" si="40"/>
        <v/>
      </c>
    </row>
    <row r="147" spans="17:30" x14ac:dyDescent="0.25">
      <c r="Q147" t="str">
        <f t="shared" si="32"/>
        <v/>
      </c>
      <c r="R147" t="str">
        <f t="shared" si="33"/>
        <v/>
      </c>
      <c r="S147" t="str">
        <f t="shared" si="34"/>
        <v/>
      </c>
      <c r="T147" t="str">
        <f t="shared" si="35"/>
        <v/>
      </c>
      <c r="U147" s="4"/>
      <c r="V147" s="5" t="str">
        <f t="shared" si="36"/>
        <v/>
      </c>
      <c r="W147" s="5" t="str">
        <f t="shared" si="37"/>
        <v/>
      </c>
      <c r="X147" s="5"/>
      <c r="Y147" s="5"/>
      <c r="Z147" s="3"/>
      <c r="AA147" s="3"/>
      <c r="AB147" s="3"/>
      <c r="AC147" s="3"/>
      <c r="AD147" s="35" t="str">
        <f t="shared" si="40"/>
        <v/>
      </c>
    </row>
    <row r="148" spans="17:30" x14ac:dyDescent="0.25">
      <c r="Q148" t="str">
        <f t="shared" si="32"/>
        <v/>
      </c>
      <c r="R148" t="str">
        <f t="shared" si="33"/>
        <v/>
      </c>
      <c r="S148" t="str">
        <f t="shared" si="34"/>
        <v/>
      </c>
      <c r="T148" t="str">
        <f t="shared" si="35"/>
        <v/>
      </c>
      <c r="U148" s="4"/>
      <c r="V148" s="5" t="str">
        <f t="shared" si="36"/>
        <v/>
      </c>
      <c r="W148" s="5" t="str">
        <f t="shared" si="37"/>
        <v/>
      </c>
      <c r="X148" s="5"/>
      <c r="Y148" s="5"/>
      <c r="Z148" s="3"/>
      <c r="AA148" s="3"/>
      <c r="AB148" s="3"/>
      <c r="AC148" s="3"/>
      <c r="AD148" s="35" t="str">
        <f t="shared" si="40"/>
        <v/>
      </c>
    </row>
    <row r="149" spans="17:30" x14ac:dyDescent="0.25">
      <c r="Q149" t="str">
        <f t="shared" si="32"/>
        <v/>
      </c>
      <c r="R149" t="str">
        <f t="shared" si="33"/>
        <v/>
      </c>
      <c r="S149" t="str">
        <f t="shared" si="34"/>
        <v/>
      </c>
      <c r="T149" t="str">
        <f t="shared" si="35"/>
        <v/>
      </c>
      <c r="U149" s="4"/>
      <c r="V149" s="5" t="str">
        <f t="shared" si="36"/>
        <v/>
      </c>
      <c r="W149" s="5" t="str">
        <f t="shared" si="37"/>
        <v/>
      </c>
      <c r="X149" s="5"/>
      <c r="Y149" s="5"/>
      <c r="Z149" s="3"/>
      <c r="AA149" s="3"/>
      <c r="AB149" s="3"/>
      <c r="AC149" s="3"/>
      <c r="AD149" s="35" t="str">
        <f t="shared" si="40"/>
        <v/>
      </c>
    </row>
    <row r="150" spans="17:30" x14ac:dyDescent="0.25">
      <c r="Q150" t="str">
        <f t="shared" si="32"/>
        <v/>
      </c>
      <c r="R150" t="str">
        <f t="shared" si="33"/>
        <v/>
      </c>
      <c r="S150" t="str">
        <f t="shared" si="34"/>
        <v/>
      </c>
      <c r="T150" t="str">
        <f t="shared" si="35"/>
        <v/>
      </c>
      <c r="U150" s="4"/>
      <c r="V150" s="5" t="str">
        <f t="shared" si="36"/>
        <v/>
      </c>
      <c r="W150" s="5" t="str">
        <f t="shared" si="37"/>
        <v/>
      </c>
      <c r="X150" s="5"/>
      <c r="Y150" s="5"/>
      <c r="Z150" s="3"/>
      <c r="AA150" s="3"/>
      <c r="AB150" s="3"/>
      <c r="AC150" s="3"/>
      <c r="AD150" s="35" t="str">
        <f t="shared" si="40"/>
        <v/>
      </c>
    </row>
    <row r="151" spans="17:30" x14ac:dyDescent="0.25">
      <c r="Q151" t="str">
        <f t="shared" si="32"/>
        <v/>
      </c>
      <c r="R151" t="str">
        <f t="shared" si="33"/>
        <v/>
      </c>
      <c r="S151" t="str">
        <f t="shared" si="34"/>
        <v/>
      </c>
      <c r="T151" t="str">
        <f t="shared" si="35"/>
        <v/>
      </c>
      <c r="U151" s="4"/>
      <c r="V151" s="5" t="str">
        <f t="shared" si="36"/>
        <v/>
      </c>
      <c r="W151" s="5" t="str">
        <f t="shared" si="37"/>
        <v/>
      </c>
      <c r="X151" s="5"/>
      <c r="Y151" s="5"/>
      <c r="Z151" s="3"/>
      <c r="AA151" s="3"/>
      <c r="AB151" s="3"/>
      <c r="AC151" s="3"/>
      <c r="AD151" s="35" t="str">
        <f t="shared" si="40"/>
        <v/>
      </c>
    </row>
    <row r="152" spans="17:30" x14ac:dyDescent="0.25">
      <c r="Q152" t="str">
        <f t="shared" si="32"/>
        <v/>
      </c>
      <c r="R152" t="str">
        <f t="shared" si="33"/>
        <v/>
      </c>
      <c r="S152" t="str">
        <f t="shared" si="34"/>
        <v/>
      </c>
      <c r="T152" t="str">
        <f t="shared" si="35"/>
        <v/>
      </c>
      <c r="U152" s="4"/>
      <c r="V152" s="5" t="str">
        <f t="shared" si="36"/>
        <v/>
      </c>
      <c r="W152" s="5" t="str">
        <f t="shared" si="37"/>
        <v/>
      </c>
      <c r="X152" s="5"/>
      <c r="Y152" s="5"/>
      <c r="Z152" s="3"/>
      <c r="AA152" s="3"/>
      <c r="AB152" s="3"/>
      <c r="AC152" s="3"/>
      <c r="AD152" s="35" t="str">
        <f t="shared" si="40"/>
        <v/>
      </c>
    </row>
    <row r="153" spans="17:30" x14ac:dyDescent="0.25">
      <c r="Q153" t="str">
        <f t="shared" si="32"/>
        <v/>
      </c>
      <c r="R153" t="str">
        <f t="shared" si="33"/>
        <v/>
      </c>
      <c r="S153" t="str">
        <f t="shared" si="34"/>
        <v/>
      </c>
      <c r="T153" t="str">
        <f t="shared" si="35"/>
        <v/>
      </c>
      <c r="U153" s="4"/>
      <c r="V153" s="5" t="str">
        <f t="shared" si="36"/>
        <v/>
      </c>
      <c r="W153" s="5" t="str">
        <f t="shared" si="37"/>
        <v/>
      </c>
      <c r="X153" s="5"/>
      <c r="Y153" s="5"/>
      <c r="Z153" s="3"/>
      <c r="AA153" s="3"/>
      <c r="AB153" s="3"/>
      <c r="AC153" s="3"/>
      <c r="AD153" s="35" t="str">
        <f t="shared" si="40"/>
        <v/>
      </c>
    </row>
    <row r="154" spans="17:30" x14ac:dyDescent="0.25">
      <c r="Q154" t="str">
        <f t="shared" si="32"/>
        <v/>
      </c>
      <c r="R154" t="str">
        <f t="shared" ref="R154:R157" si="41">IF(D154="","",IF(G154="-","",+$F154/H154))</f>
        <v/>
      </c>
      <c r="S154" t="str">
        <f t="shared" si="34"/>
        <v/>
      </c>
      <c r="T154" t="str">
        <f t="shared" si="35"/>
        <v/>
      </c>
      <c r="U154" s="4"/>
      <c r="V154" s="5"/>
      <c r="W154" s="5"/>
      <c r="X154" s="5"/>
      <c r="Y154" s="5"/>
      <c r="Z154" s="3"/>
      <c r="AA154" s="3"/>
      <c r="AB154" s="3"/>
      <c r="AC154" s="3"/>
      <c r="AD154" s="35" t="str">
        <f t="shared" si="40"/>
        <v/>
      </c>
    </row>
    <row r="155" spans="17:30" x14ac:dyDescent="0.25">
      <c r="Q155" t="str">
        <f t="shared" si="32"/>
        <v/>
      </c>
      <c r="R155" t="str">
        <f t="shared" si="41"/>
        <v/>
      </c>
      <c r="S155" t="str">
        <f t="shared" si="34"/>
        <v/>
      </c>
      <c r="T155" t="str">
        <f t="shared" si="35"/>
        <v/>
      </c>
      <c r="U155" s="4"/>
      <c r="V155" s="5"/>
      <c r="W155" s="5"/>
      <c r="X155" s="5"/>
      <c r="Y155" s="5"/>
      <c r="Z155" s="3"/>
      <c r="AA155" s="3"/>
      <c r="AB155" s="3"/>
      <c r="AC155" s="3"/>
      <c r="AD155" s="35" t="str">
        <f t="shared" si="40"/>
        <v/>
      </c>
    </row>
    <row r="156" spans="17:30" x14ac:dyDescent="0.25">
      <c r="Q156" t="str">
        <f t="shared" si="32"/>
        <v/>
      </c>
      <c r="R156" t="str">
        <f t="shared" si="41"/>
        <v/>
      </c>
      <c r="S156" t="str">
        <f t="shared" si="34"/>
        <v/>
      </c>
      <c r="T156" t="str">
        <f t="shared" si="35"/>
        <v/>
      </c>
      <c r="U156" s="4"/>
      <c r="V156" s="5"/>
      <c r="W156" s="5"/>
      <c r="X156" s="5"/>
      <c r="Y156" s="5"/>
      <c r="Z156" s="3"/>
      <c r="AA156" s="3"/>
      <c r="AB156" s="3"/>
      <c r="AC156" s="3"/>
    </row>
    <row r="157" spans="17:30" x14ac:dyDescent="0.25">
      <c r="Q157" t="str">
        <f t="shared" ref="Q157" si="42">IF(C157="","",IF(F157="-","",+$F157/G157))</f>
        <v/>
      </c>
      <c r="R157" t="str">
        <f t="shared" si="41"/>
        <v/>
      </c>
      <c r="S157" t="str">
        <f t="shared" si="34"/>
        <v/>
      </c>
      <c r="T157" t="str">
        <f t="shared" si="35"/>
        <v/>
      </c>
      <c r="U157" s="4"/>
      <c r="V157" s="5"/>
      <c r="W157" s="5"/>
      <c r="X157" s="5"/>
      <c r="Y157" s="5"/>
      <c r="Z157" s="3"/>
      <c r="AA157" s="3"/>
      <c r="AB157" s="3"/>
      <c r="AC157" s="3"/>
    </row>
    <row r="158" spans="17:30" x14ac:dyDescent="0.25">
      <c r="U158" s="4"/>
      <c r="V158" s="5"/>
      <c r="W158" s="5"/>
      <c r="X158" s="5"/>
      <c r="Y158" s="5"/>
      <c r="Z158" s="3"/>
      <c r="AA158" s="3"/>
      <c r="AB158" s="3"/>
      <c r="AC158" s="3"/>
    </row>
    <row r="159" spans="17:30" x14ac:dyDescent="0.25">
      <c r="U159" s="4"/>
      <c r="V159" s="5"/>
      <c r="W159" s="5"/>
      <c r="X159" s="5"/>
      <c r="Y159" s="5"/>
      <c r="Z159" s="3"/>
      <c r="AA159" s="3"/>
      <c r="AB159" s="3"/>
      <c r="AC159" s="3"/>
    </row>
    <row r="160" spans="17:30" x14ac:dyDescent="0.25">
      <c r="U160" s="4"/>
      <c r="V160" s="5"/>
      <c r="W160" s="5"/>
      <c r="X160" s="5"/>
      <c r="Y160" s="5"/>
      <c r="Z160" s="3"/>
      <c r="AA160" s="3"/>
      <c r="AB160" s="3"/>
      <c r="AC160" s="3"/>
    </row>
    <row r="161" spans="21:29" x14ac:dyDescent="0.25">
      <c r="U161" s="4"/>
      <c r="V161" s="5"/>
      <c r="W161" s="5"/>
      <c r="X161" s="5"/>
      <c r="Y161" s="5"/>
      <c r="Z161" s="3"/>
      <c r="AA161" s="3"/>
      <c r="AB161" s="3"/>
      <c r="AC161" s="3"/>
    </row>
    <row r="162" spans="21:29" x14ac:dyDescent="0.25">
      <c r="U162" s="4"/>
      <c r="V162" s="5"/>
      <c r="W162" s="5"/>
      <c r="X162" s="5"/>
      <c r="Y162" s="5"/>
      <c r="Z162" s="3"/>
      <c r="AA162" s="3"/>
      <c r="AB162" s="3"/>
      <c r="AC162" s="3"/>
    </row>
    <row r="163" spans="21:29" x14ac:dyDescent="0.25">
      <c r="U163" s="4"/>
      <c r="V163" s="5"/>
      <c r="W163" s="5"/>
      <c r="X163" s="5"/>
      <c r="Y163" s="5"/>
      <c r="Z163" s="3"/>
      <c r="AA163" s="3"/>
      <c r="AB163" s="3"/>
      <c r="AC163" s="3"/>
    </row>
    <row r="164" spans="21:29" x14ac:dyDescent="0.25">
      <c r="U164" s="4"/>
      <c r="V164" s="5"/>
      <c r="W164" s="5"/>
      <c r="X164" s="5"/>
      <c r="Y164" s="5"/>
      <c r="Z164" s="3"/>
      <c r="AA164" s="3"/>
      <c r="AB164" s="3"/>
      <c r="AC164" s="3"/>
    </row>
    <row r="165" spans="21:29" x14ac:dyDescent="0.25">
      <c r="U165" s="4"/>
      <c r="V165" s="5"/>
      <c r="W165" s="5"/>
      <c r="X165" s="5"/>
      <c r="Y165" s="5"/>
      <c r="Z165" s="3"/>
      <c r="AA165" s="3"/>
      <c r="AB165" s="3"/>
      <c r="AC165" s="3"/>
    </row>
    <row r="166" spans="21:29" x14ac:dyDescent="0.25">
      <c r="U166" s="4"/>
      <c r="V166" s="5"/>
      <c r="W166" s="5"/>
      <c r="X166" s="5"/>
      <c r="Y166" s="5"/>
      <c r="Z166" s="3"/>
      <c r="AA166" s="3"/>
      <c r="AB166" s="3"/>
      <c r="AC166" s="3"/>
    </row>
    <row r="167" spans="21:29" x14ac:dyDescent="0.25">
      <c r="U167" s="4"/>
      <c r="V167" s="5"/>
      <c r="W167" s="5"/>
      <c r="X167" s="5"/>
      <c r="Y167" s="5"/>
      <c r="Z167" s="3"/>
      <c r="AA167" s="3"/>
      <c r="AB167" s="3"/>
      <c r="AC167" s="3"/>
    </row>
    <row r="168" spans="21:29" x14ac:dyDescent="0.25">
      <c r="U168" s="4"/>
      <c r="V168" s="5"/>
      <c r="W168" s="5"/>
      <c r="X168" s="5"/>
      <c r="Y168" s="5"/>
      <c r="Z168" s="3"/>
      <c r="AA168" s="3"/>
      <c r="AB168" s="3"/>
      <c r="AC168" s="3"/>
    </row>
    <row r="169" spans="21:29" x14ac:dyDescent="0.25">
      <c r="U169" s="4"/>
      <c r="V169" s="5"/>
      <c r="W169" s="5"/>
      <c r="X169" s="5"/>
      <c r="Y169" s="5"/>
      <c r="Z169" s="3"/>
      <c r="AA169" s="3"/>
      <c r="AB169" s="3"/>
      <c r="AC169" s="3"/>
    </row>
    <row r="170" spans="21:29" x14ac:dyDescent="0.25">
      <c r="U170" s="4"/>
      <c r="V170" s="5"/>
      <c r="W170" s="5"/>
      <c r="X170" s="5"/>
      <c r="Y170" s="5"/>
      <c r="Z170" s="3"/>
      <c r="AA170" s="3"/>
      <c r="AB170" s="3"/>
      <c r="AC170" s="3"/>
    </row>
    <row r="171" spans="21:29" x14ac:dyDescent="0.25">
      <c r="U171" s="4"/>
      <c r="V171" s="5"/>
      <c r="W171" s="5"/>
      <c r="X171" s="5"/>
      <c r="Y171" s="5"/>
      <c r="Z171" s="3"/>
      <c r="AA171" s="3"/>
      <c r="AB171" s="3"/>
      <c r="AC171" s="3"/>
    </row>
    <row r="172" spans="21:29" x14ac:dyDescent="0.25">
      <c r="U172" s="4"/>
      <c r="V172" s="5"/>
      <c r="W172" s="5"/>
      <c r="X172" s="5"/>
      <c r="Y172" s="5"/>
      <c r="Z172" s="3"/>
      <c r="AA172" s="3"/>
      <c r="AB172" s="3"/>
      <c r="AC172" s="3"/>
    </row>
    <row r="173" spans="21:29" x14ac:dyDescent="0.25">
      <c r="U173" s="4"/>
      <c r="V173" s="5"/>
      <c r="W173" s="5"/>
      <c r="X173" s="5"/>
      <c r="Y173" s="5"/>
      <c r="Z173" s="3"/>
      <c r="AA173" s="3"/>
      <c r="AB173" s="3"/>
      <c r="AC173" s="3"/>
    </row>
    <row r="174" spans="21:29" x14ac:dyDescent="0.25">
      <c r="U174" s="4"/>
      <c r="V174" s="5"/>
      <c r="W174" s="5"/>
      <c r="X174" s="5"/>
      <c r="Y174" s="5"/>
      <c r="Z174" s="3"/>
      <c r="AA174" s="3"/>
      <c r="AB174" s="3"/>
      <c r="AC174" s="3"/>
    </row>
    <row r="175" spans="21:29" x14ac:dyDescent="0.25">
      <c r="U175" s="4"/>
      <c r="V175" s="5"/>
      <c r="W175" s="5"/>
      <c r="X175" s="5"/>
      <c r="Y175" s="5"/>
      <c r="Z175" s="3"/>
      <c r="AA175" s="3"/>
      <c r="AB175" s="3"/>
      <c r="AC175" s="3"/>
    </row>
    <row r="176" spans="21:29" x14ac:dyDescent="0.25">
      <c r="U176" s="4"/>
      <c r="V176" s="5"/>
      <c r="W176" s="5"/>
      <c r="X176" s="5"/>
      <c r="Y176" s="5"/>
      <c r="Z176" s="3"/>
      <c r="AA176" s="3"/>
      <c r="AB176" s="3"/>
      <c r="AC176" s="3"/>
    </row>
    <row r="177" spans="21:29" x14ac:dyDescent="0.25">
      <c r="U177" s="4"/>
      <c r="V177" s="5"/>
      <c r="W177" s="5"/>
      <c r="X177" s="5"/>
      <c r="Y177" s="5"/>
      <c r="Z177" s="3"/>
      <c r="AA177" s="3"/>
      <c r="AB177" s="3"/>
      <c r="AC177" s="3"/>
    </row>
    <row r="178" spans="21:29" x14ac:dyDescent="0.25">
      <c r="U178" s="4"/>
      <c r="V178" s="5"/>
      <c r="W178" s="5"/>
      <c r="X178" s="5"/>
      <c r="Y178" s="5"/>
      <c r="Z178" s="3"/>
      <c r="AA178" s="3"/>
      <c r="AB178" s="3"/>
      <c r="AC178" s="3"/>
    </row>
    <row r="179" spans="21:29" x14ac:dyDescent="0.25">
      <c r="U179" s="4"/>
      <c r="V179" s="5"/>
      <c r="W179" s="5"/>
      <c r="X179" s="5"/>
      <c r="Y179" s="5"/>
      <c r="Z179" s="3"/>
      <c r="AA179" s="3"/>
      <c r="AB179" s="3"/>
      <c r="AC179" s="3"/>
    </row>
    <row r="180" spans="21:29" x14ac:dyDescent="0.25">
      <c r="U180" s="4"/>
      <c r="V180" s="5"/>
      <c r="W180" s="5"/>
      <c r="X180" s="5"/>
      <c r="Y180" s="5"/>
      <c r="Z180" s="3"/>
      <c r="AA180" s="3"/>
      <c r="AB180" s="3"/>
      <c r="AC180" s="3"/>
    </row>
    <row r="181" spans="21:29" x14ac:dyDescent="0.25">
      <c r="U181" s="4"/>
      <c r="V181" s="5"/>
      <c r="W181" s="5"/>
      <c r="X181" s="5"/>
      <c r="Y181" s="5"/>
      <c r="Z181" s="3"/>
      <c r="AA181" s="3"/>
      <c r="AB181" s="3"/>
      <c r="AC181" s="3"/>
    </row>
    <row r="182" spans="21:29" x14ac:dyDescent="0.25">
      <c r="U182" s="4"/>
      <c r="V182" s="5"/>
      <c r="W182" s="5"/>
      <c r="X182" s="5"/>
      <c r="Y182" s="5"/>
      <c r="Z182" s="3"/>
      <c r="AA182" s="3"/>
      <c r="AB182" s="3"/>
      <c r="AC182" s="3"/>
    </row>
    <row r="183" spans="21:29" x14ac:dyDescent="0.25">
      <c r="U183" s="4"/>
      <c r="V183" s="5"/>
      <c r="W183" s="5"/>
      <c r="X183" s="5"/>
      <c r="Y183" s="5"/>
      <c r="Z183" s="3"/>
      <c r="AA183" s="3"/>
      <c r="AB183" s="3"/>
      <c r="AC183" s="3"/>
    </row>
    <row r="184" spans="21:29" x14ac:dyDescent="0.25">
      <c r="U184" s="4"/>
      <c r="V184" s="5"/>
      <c r="W184" s="5"/>
      <c r="X184" s="5"/>
      <c r="Y184" s="5"/>
      <c r="Z184" s="3"/>
      <c r="AA184" s="3"/>
      <c r="AB184" s="3"/>
      <c r="AC184" s="3"/>
    </row>
    <row r="185" spans="21:29" x14ac:dyDescent="0.25">
      <c r="U185" s="4"/>
      <c r="V185" s="5"/>
      <c r="W185" s="5"/>
      <c r="X185" s="5"/>
      <c r="Y185" s="5"/>
      <c r="Z185" s="3"/>
      <c r="AA185" s="3"/>
      <c r="AB185" s="3"/>
      <c r="AC185" s="3"/>
    </row>
    <row r="186" spans="21:29" x14ac:dyDescent="0.25">
      <c r="U186" s="4"/>
      <c r="V186" s="5"/>
      <c r="W186" s="5"/>
      <c r="X186" s="5"/>
      <c r="Y186" s="5"/>
      <c r="Z186" s="3"/>
      <c r="AA186" s="3"/>
      <c r="AB186" s="3"/>
      <c r="AC186" s="3"/>
    </row>
    <row r="187" spans="21:29" x14ac:dyDescent="0.25">
      <c r="U187" s="4"/>
      <c r="V187" s="5"/>
      <c r="W187" s="5"/>
      <c r="X187" s="5"/>
      <c r="Y187" s="5"/>
      <c r="Z187" s="3"/>
      <c r="AA187" s="3"/>
      <c r="AB187" s="3"/>
      <c r="AC187" s="3"/>
    </row>
    <row r="188" spans="21:29" x14ac:dyDescent="0.25">
      <c r="U188" s="4"/>
      <c r="V188" s="5"/>
      <c r="W188" s="5"/>
      <c r="X188" s="5"/>
      <c r="Y188" s="5"/>
      <c r="Z188" s="3"/>
      <c r="AA188" s="3"/>
      <c r="AB188" s="3"/>
      <c r="AC188" s="3"/>
    </row>
    <row r="189" spans="21:29" x14ac:dyDescent="0.25">
      <c r="U189" s="4"/>
      <c r="V189" s="5"/>
      <c r="W189" s="5"/>
      <c r="X189" s="5"/>
      <c r="Y189" s="5"/>
      <c r="Z189" s="3"/>
      <c r="AA189" s="3"/>
      <c r="AB189" s="3"/>
      <c r="AC189" s="3"/>
    </row>
    <row r="190" spans="21:29" x14ac:dyDescent="0.25">
      <c r="U190" s="4"/>
      <c r="V190" s="5"/>
      <c r="W190" s="5"/>
      <c r="X190" s="5"/>
      <c r="Y190" s="5"/>
      <c r="Z190" s="3"/>
      <c r="AA190" s="3"/>
      <c r="AB190" s="3"/>
      <c r="AC190" s="3"/>
    </row>
    <row r="191" spans="21:29" x14ac:dyDescent="0.25">
      <c r="U191" s="4"/>
      <c r="V191" s="5"/>
      <c r="W191" s="5"/>
      <c r="X191" s="5"/>
      <c r="Y191" s="5"/>
      <c r="Z191" s="3"/>
      <c r="AA191" s="3"/>
      <c r="AB191" s="3"/>
      <c r="AC191" s="3"/>
    </row>
    <row r="192" spans="21:29" x14ac:dyDescent="0.25">
      <c r="U192" s="4"/>
      <c r="V192" s="5"/>
      <c r="W192" s="5"/>
      <c r="X192" s="5"/>
      <c r="Y192" s="5"/>
      <c r="Z192" s="3"/>
      <c r="AA192" s="3"/>
      <c r="AB192" s="3"/>
      <c r="AC192" s="3"/>
    </row>
    <row r="193" spans="21:29" x14ac:dyDescent="0.25">
      <c r="U193" s="4"/>
      <c r="V193" s="5"/>
      <c r="W193" s="5"/>
      <c r="X193" s="5"/>
      <c r="Y193" s="5"/>
      <c r="Z193" s="3"/>
      <c r="AA193" s="3"/>
      <c r="AB193" s="3"/>
      <c r="AC193" s="3"/>
    </row>
    <row r="194" spans="21:29" x14ac:dyDescent="0.25">
      <c r="U194" s="4"/>
      <c r="V194" s="5"/>
      <c r="W194" s="5"/>
      <c r="X194" s="5"/>
      <c r="Y194" s="5"/>
      <c r="Z194" s="3"/>
      <c r="AA194" s="3"/>
      <c r="AB194" s="3"/>
      <c r="AC194" s="3"/>
    </row>
    <row r="195" spans="21:29" x14ac:dyDescent="0.25">
      <c r="U195" s="4"/>
      <c r="V195" s="5"/>
      <c r="W195" s="5"/>
      <c r="X195" s="5"/>
      <c r="Y195" s="5"/>
      <c r="Z195" s="3"/>
      <c r="AA195" s="3"/>
      <c r="AB195" s="3"/>
      <c r="AC195" s="3"/>
    </row>
    <row r="196" spans="21:29" x14ac:dyDescent="0.25">
      <c r="U196" s="4"/>
      <c r="V196" s="5"/>
      <c r="W196" s="5"/>
      <c r="X196" s="5"/>
      <c r="Y196" s="5"/>
      <c r="Z196" s="3"/>
      <c r="AA196" s="3"/>
      <c r="AB196" s="3"/>
      <c r="AC196" s="3"/>
    </row>
    <row r="197" spans="21:29" x14ac:dyDescent="0.25">
      <c r="U197" s="4"/>
      <c r="V197" s="5"/>
      <c r="W197" s="5"/>
      <c r="X197" s="5"/>
      <c r="Y197" s="5"/>
      <c r="Z197" s="3"/>
      <c r="AA197" s="3"/>
      <c r="AB197" s="3"/>
      <c r="AC197" s="3"/>
    </row>
    <row r="198" spans="21:29" x14ac:dyDescent="0.25">
      <c r="U198" s="4"/>
      <c r="V198" s="5"/>
      <c r="W198" s="5"/>
      <c r="X198" s="5"/>
      <c r="Y198" s="5"/>
      <c r="Z198" s="3"/>
      <c r="AA198" s="3"/>
      <c r="AB198" s="3"/>
      <c r="AC198" s="3"/>
    </row>
    <row r="199" spans="21:29" x14ac:dyDescent="0.25">
      <c r="U199" s="4"/>
      <c r="V199" s="5"/>
      <c r="W199" s="5"/>
      <c r="X199" s="5"/>
      <c r="Y199" s="5"/>
      <c r="Z199" s="3"/>
      <c r="AA199" s="3"/>
      <c r="AB199" s="3"/>
      <c r="AC199" s="3"/>
    </row>
    <row r="200" spans="21:29" x14ac:dyDescent="0.25">
      <c r="U200" s="4"/>
      <c r="V200" s="5"/>
      <c r="W200" s="5"/>
      <c r="X200" s="5"/>
      <c r="Y200" s="5"/>
      <c r="Z200" s="3"/>
      <c r="AA200" s="3"/>
      <c r="AB200" s="3"/>
      <c r="AC200" s="3"/>
    </row>
    <row r="201" spans="21:29" x14ac:dyDescent="0.25">
      <c r="U201" s="4"/>
      <c r="V201" s="5"/>
      <c r="W201" s="5"/>
      <c r="X201" s="5"/>
      <c r="Y201" s="5"/>
      <c r="Z201" s="3"/>
      <c r="AA201" s="3"/>
      <c r="AB201" s="3"/>
      <c r="AC201" s="3"/>
    </row>
    <row r="202" spans="21:29" x14ac:dyDescent="0.25">
      <c r="U202" s="4"/>
      <c r="V202" s="5"/>
      <c r="W202" s="5"/>
      <c r="X202" s="5"/>
      <c r="Y202" s="5"/>
      <c r="Z202" s="3"/>
      <c r="AA202" s="3"/>
      <c r="AB202" s="3"/>
      <c r="AC202" s="3"/>
    </row>
    <row r="203" spans="21:29" x14ac:dyDescent="0.25">
      <c r="U203" s="4"/>
      <c r="V203" s="5"/>
      <c r="W203" s="5"/>
      <c r="X203" s="5"/>
      <c r="Y203" s="5"/>
      <c r="Z203" s="3"/>
      <c r="AA203" s="3"/>
      <c r="AB203" s="3"/>
      <c r="AC203" s="3"/>
    </row>
    <row r="204" spans="21:29" x14ac:dyDescent="0.25">
      <c r="U204" s="4"/>
      <c r="V204" s="5"/>
      <c r="W204" s="5"/>
      <c r="X204" s="5"/>
      <c r="Y204" s="5"/>
      <c r="Z204" s="3"/>
      <c r="AA204" s="3"/>
      <c r="AB204" s="3"/>
      <c r="AC204" s="3"/>
    </row>
    <row r="205" spans="21:29" x14ac:dyDescent="0.25">
      <c r="U205" s="4"/>
      <c r="V205" s="5"/>
      <c r="W205" s="5"/>
      <c r="X205" s="5"/>
      <c r="Y205" s="5"/>
      <c r="Z205" s="3"/>
      <c r="AA205" s="3"/>
      <c r="AB205" s="3"/>
      <c r="AC205" s="3"/>
    </row>
    <row r="206" spans="21:29" x14ac:dyDescent="0.25">
      <c r="U206" s="4"/>
      <c r="V206" s="5"/>
      <c r="W206" s="5"/>
      <c r="X206" s="5"/>
      <c r="Y206" s="5"/>
      <c r="Z206" s="3"/>
      <c r="AA206" s="3"/>
      <c r="AB206" s="3"/>
      <c r="AC206" s="3"/>
    </row>
    <row r="207" spans="21:29" x14ac:dyDescent="0.25">
      <c r="U207" s="4"/>
      <c r="V207" s="5"/>
      <c r="W207" s="5"/>
      <c r="X207" s="5"/>
      <c r="Y207" s="5"/>
      <c r="Z207" s="3"/>
      <c r="AA207" s="3"/>
      <c r="AB207" s="3"/>
      <c r="AC207" s="3"/>
    </row>
    <row r="208" spans="21:29" x14ac:dyDescent="0.25">
      <c r="U208" s="4"/>
      <c r="V208" s="5"/>
      <c r="W208" s="5"/>
      <c r="X208" s="5"/>
      <c r="Y208" s="5"/>
      <c r="Z208" s="3"/>
      <c r="AA208" s="3"/>
      <c r="AB208" s="3"/>
      <c r="AC208" s="3"/>
    </row>
    <row r="209" spans="21:29" x14ac:dyDescent="0.25">
      <c r="U209" s="4"/>
      <c r="V209" s="5"/>
      <c r="W209" s="5"/>
      <c r="X209" s="5"/>
      <c r="Y209" s="5"/>
      <c r="Z209" s="3"/>
      <c r="AA209" s="3"/>
      <c r="AB209" s="3"/>
      <c r="AC209" s="3"/>
    </row>
    <row r="210" spans="21:29" x14ac:dyDescent="0.25">
      <c r="U210" s="4"/>
      <c r="V210" s="5"/>
      <c r="W210" s="5"/>
      <c r="X210" s="5"/>
      <c r="Y210" s="5"/>
      <c r="Z210" s="3"/>
      <c r="AA210" s="3"/>
      <c r="AB210" s="3"/>
      <c r="AC210" s="3"/>
    </row>
    <row r="211" spans="21:29" x14ac:dyDescent="0.25">
      <c r="U211" s="4"/>
      <c r="V211" s="5"/>
      <c r="W211" s="5"/>
      <c r="X211" s="5"/>
      <c r="Y211" s="5"/>
      <c r="Z211" s="3"/>
      <c r="AA211" s="3"/>
      <c r="AB211" s="3"/>
      <c r="AC211" s="3"/>
    </row>
    <row r="212" spans="21:29" x14ac:dyDescent="0.25">
      <c r="U212" s="4"/>
      <c r="V212" s="5"/>
      <c r="W212" s="5"/>
      <c r="X212" s="5"/>
      <c r="Y212" s="5"/>
      <c r="Z212" s="3"/>
      <c r="AA212" s="3"/>
      <c r="AB212" s="3"/>
      <c r="AC212" s="3"/>
    </row>
    <row r="213" spans="21:29" x14ac:dyDescent="0.25">
      <c r="U213" s="4"/>
      <c r="V213" s="5"/>
      <c r="W213" s="5"/>
      <c r="X213" s="5"/>
      <c r="Y213" s="5"/>
      <c r="Z213" s="3"/>
      <c r="AA213" s="3"/>
      <c r="AB213" s="3"/>
      <c r="AC213" s="3"/>
    </row>
    <row r="214" spans="21:29" x14ac:dyDescent="0.25">
      <c r="U214" s="4"/>
      <c r="V214" s="5"/>
      <c r="W214" s="5"/>
      <c r="X214" s="5"/>
      <c r="Y214" s="5"/>
      <c r="Z214" s="3"/>
      <c r="AA214" s="3"/>
      <c r="AB214" s="3"/>
      <c r="AC214" s="3"/>
    </row>
    <row r="215" spans="21:29" x14ac:dyDescent="0.25">
      <c r="U215" s="4"/>
      <c r="V215" s="5"/>
      <c r="W215" s="5"/>
      <c r="X215" s="5"/>
      <c r="Y215" s="5"/>
      <c r="Z215" s="3"/>
      <c r="AA215" s="3"/>
      <c r="AB215" s="3"/>
      <c r="AC215" s="3"/>
    </row>
    <row r="216" spans="21:29" x14ac:dyDescent="0.25">
      <c r="U216" s="4"/>
      <c r="V216" s="5"/>
      <c r="W216" s="5"/>
      <c r="X216" s="5"/>
      <c r="Y216" s="5"/>
      <c r="Z216" s="3"/>
      <c r="AA216" s="3"/>
      <c r="AB216" s="3"/>
      <c r="AC216" s="3"/>
    </row>
    <row r="217" spans="21:29" x14ac:dyDescent="0.25">
      <c r="U217" s="4"/>
      <c r="V217" s="5"/>
      <c r="W217" s="5"/>
      <c r="X217" s="5"/>
      <c r="Y217" s="5"/>
      <c r="Z217" s="3"/>
      <c r="AA217" s="3"/>
      <c r="AB217" s="3"/>
      <c r="AC217" s="3"/>
    </row>
    <row r="218" spans="21:29" x14ac:dyDescent="0.25">
      <c r="U218" s="4"/>
      <c r="V218" s="5"/>
      <c r="W218" s="5"/>
      <c r="X218" s="5"/>
      <c r="Y218" s="5"/>
      <c r="Z218" s="3"/>
      <c r="AA218" s="3"/>
      <c r="AB218" s="3"/>
      <c r="AC218" s="3"/>
    </row>
    <row r="219" spans="21:29" x14ac:dyDescent="0.25">
      <c r="U219" s="4"/>
      <c r="V219" s="5"/>
      <c r="W219" s="5"/>
      <c r="X219" s="5"/>
      <c r="Y219" s="5"/>
      <c r="Z219" s="3"/>
      <c r="AA219" s="3"/>
      <c r="AB219" s="3"/>
      <c r="AC219" s="3"/>
    </row>
    <row r="220" spans="21:29" x14ac:dyDescent="0.25">
      <c r="U220" s="4"/>
      <c r="V220" s="5"/>
      <c r="W220" s="5"/>
      <c r="X220" s="5"/>
      <c r="Y220" s="5"/>
      <c r="Z220" s="3"/>
      <c r="AA220" s="3"/>
      <c r="AB220" s="3"/>
      <c r="AC220" s="3"/>
    </row>
    <row r="221" spans="21:29" x14ac:dyDescent="0.25">
      <c r="U221" s="4"/>
      <c r="V221" s="5"/>
      <c r="W221" s="5"/>
      <c r="X221" s="5"/>
      <c r="Y221" s="5"/>
      <c r="Z221" s="3"/>
      <c r="AA221" s="3"/>
      <c r="AB221" s="3"/>
      <c r="AC221" s="3"/>
    </row>
    <row r="222" spans="21:29" x14ac:dyDescent="0.25">
      <c r="U222" s="4"/>
      <c r="V222" s="5"/>
      <c r="W222" s="5"/>
      <c r="X222" s="5"/>
      <c r="Y222" s="5"/>
      <c r="Z222" s="3"/>
      <c r="AA222" s="3"/>
      <c r="AB222" s="3"/>
      <c r="AC222" s="3"/>
    </row>
    <row r="223" spans="21:29" x14ac:dyDescent="0.25">
      <c r="U223" s="4"/>
      <c r="V223" s="5"/>
      <c r="W223" s="5"/>
      <c r="X223" s="5"/>
      <c r="Y223" s="5"/>
      <c r="Z223" s="3"/>
      <c r="AA223" s="3"/>
      <c r="AB223" s="3"/>
      <c r="AC223" s="3"/>
    </row>
    <row r="224" spans="21:29" x14ac:dyDescent="0.25">
      <c r="U224" s="4"/>
      <c r="V224" s="5"/>
      <c r="W224" s="5"/>
      <c r="X224" s="5"/>
      <c r="Y224" s="5"/>
      <c r="Z224" s="3"/>
      <c r="AA224" s="3"/>
      <c r="AB224" s="3"/>
      <c r="AC224" s="3"/>
    </row>
    <row r="225" spans="21:29" x14ac:dyDescent="0.25">
      <c r="U225" s="4"/>
      <c r="V225" s="5"/>
      <c r="W225" s="5"/>
      <c r="X225" s="5"/>
      <c r="Y225" s="5"/>
      <c r="Z225" s="3"/>
      <c r="AA225" s="3"/>
      <c r="AB225" s="3"/>
      <c r="AC225" s="3"/>
    </row>
    <row r="226" spans="21:29" x14ac:dyDescent="0.25">
      <c r="U226" s="4"/>
      <c r="V226" s="5"/>
      <c r="W226" s="5"/>
      <c r="X226" s="5"/>
      <c r="Y226" s="5"/>
      <c r="Z226" s="3"/>
      <c r="AA226" s="3"/>
      <c r="AB226" s="3"/>
      <c r="AC226" s="3"/>
    </row>
    <row r="227" spans="21:29" x14ac:dyDescent="0.25">
      <c r="U227" s="4"/>
      <c r="V227" s="5"/>
      <c r="W227" s="5"/>
      <c r="X227" s="5"/>
      <c r="Y227" s="5"/>
      <c r="Z227" s="3"/>
      <c r="AA227" s="3"/>
      <c r="AB227" s="3"/>
      <c r="AC227" s="3"/>
    </row>
    <row r="228" spans="21:29" x14ac:dyDescent="0.25">
      <c r="U228" s="4"/>
      <c r="V228" s="5"/>
      <c r="W228" s="5"/>
      <c r="X228" s="5"/>
      <c r="Y228" s="5"/>
      <c r="Z228" s="3"/>
      <c r="AA228" s="3"/>
      <c r="AB228" s="3"/>
      <c r="AC228" s="3"/>
    </row>
    <row r="229" spans="21:29" x14ac:dyDescent="0.25">
      <c r="U229" s="4"/>
      <c r="V229" s="5"/>
      <c r="W229" s="5"/>
      <c r="X229" s="5"/>
      <c r="Y229" s="5"/>
      <c r="Z229" s="3"/>
      <c r="AA229" s="3"/>
      <c r="AB229" s="3"/>
      <c r="AC229" s="3"/>
    </row>
    <row r="230" spans="21:29" x14ac:dyDescent="0.25">
      <c r="U230" s="4"/>
      <c r="V230" s="5"/>
      <c r="W230" s="5"/>
      <c r="X230" s="5"/>
      <c r="Y230" s="5"/>
      <c r="Z230" s="3"/>
      <c r="AA230" s="3"/>
      <c r="AB230" s="3"/>
      <c r="AC230" s="3"/>
    </row>
    <row r="231" spans="21:29" x14ac:dyDescent="0.25">
      <c r="U231" s="4"/>
      <c r="V231" s="5"/>
      <c r="W231" s="5"/>
      <c r="X231" s="5"/>
      <c r="Y231" s="5"/>
      <c r="Z231" s="3"/>
      <c r="AA231" s="3"/>
      <c r="AB231" s="3"/>
      <c r="AC231" s="3"/>
    </row>
    <row r="232" spans="21:29" x14ac:dyDescent="0.25">
      <c r="U232" s="4"/>
      <c r="V232" s="5"/>
      <c r="W232" s="5"/>
      <c r="X232" s="5"/>
      <c r="Y232" s="5"/>
      <c r="Z232" s="3"/>
      <c r="AA232" s="3"/>
      <c r="AB232" s="3"/>
      <c r="AC232" s="3"/>
    </row>
    <row r="233" spans="21:29" x14ac:dyDescent="0.25">
      <c r="U233" s="4"/>
      <c r="V233" s="5"/>
      <c r="W233" s="5"/>
      <c r="X233" s="5"/>
      <c r="Y233" s="5"/>
      <c r="Z233" s="3"/>
      <c r="AA233" s="3"/>
      <c r="AB233" s="3"/>
      <c r="AC233" s="3"/>
    </row>
    <row r="234" spans="21:29" x14ac:dyDescent="0.25">
      <c r="U234" s="4"/>
      <c r="V234" s="5"/>
      <c r="W234" s="5"/>
      <c r="X234" s="5"/>
      <c r="Y234" s="5"/>
      <c r="Z234" s="3"/>
      <c r="AA234" s="3"/>
      <c r="AB234" s="3"/>
      <c r="AC234" s="3"/>
    </row>
    <row r="235" spans="21:29" x14ac:dyDescent="0.25">
      <c r="U235" s="4"/>
      <c r="V235" s="5"/>
      <c r="W235" s="5"/>
      <c r="X235" s="5"/>
      <c r="Y235" s="5"/>
      <c r="Z235" s="3"/>
      <c r="AA235" s="3"/>
      <c r="AB235" s="3"/>
      <c r="AC235" s="3"/>
    </row>
    <row r="236" spans="21:29" x14ac:dyDescent="0.25">
      <c r="U236" s="4"/>
      <c r="V236" s="5"/>
      <c r="W236" s="5"/>
      <c r="X236" s="5"/>
      <c r="Y236" s="5"/>
      <c r="Z236" s="3"/>
      <c r="AA236" s="3"/>
      <c r="AB236" s="3"/>
      <c r="AC236" s="3"/>
    </row>
    <row r="237" spans="21:29" x14ac:dyDescent="0.25">
      <c r="U237" s="4"/>
      <c r="V237" s="5"/>
      <c r="W237" s="5"/>
      <c r="X237" s="5"/>
      <c r="Y237" s="5"/>
      <c r="Z237" s="3"/>
      <c r="AA237" s="3"/>
      <c r="AB237" s="3"/>
      <c r="AC237" s="3"/>
    </row>
    <row r="238" spans="21:29" x14ac:dyDescent="0.25">
      <c r="U238" s="4"/>
      <c r="V238" s="5"/>
      <c r="W238" s="5"/>
      <c r="X238" s="5"/>
      <c r="Y238" s="5"/>
      <c r="Z238" s="3"/>
      <c r="AA238" s="3"/>
      <c r="AB238" s="3"/>
      <c r="AC238" s="3"/>
    </row>
    <row r="239" spans="21:29" x14ac:dyDescent="0.25">
      <c r="U239" s="4"/>
      <c r="V239" s="5"/>
      <c r="W239" s="5"/>
      <c r="X239" s="5"/>
      <c r="Y239" s="5"/>
      <c r="Z239" s="3"/>
      <c r="AA239" s="3"/>
      <c r="AB239" s="3"/>
      <c r="AC239" s="3"/>
    </row>
    <row r="240" spans="21:29" x14ac:dyDescent="0.25">
      <c r="U240" s="4"/>
      <c r="V240" s="5"/>
      <c r="W240" s="5"/>
      <c r="X240" s="5"/>
      <c r="Y240" s="5"/>
      <c r="Z240" s="3"/>
      <c r="AA240" s="3"/>
      <c r="AB240" s="3"/>
      <c r="AC240" s="3"/>
    </row>
    <row r="241" spans="21:29" x14ac:dyDescent="0.25">
      <c r="U241" s="4"/>
      <c r="V241" s="5"/>
      <c r="W241" s="5"/>
      <c r="X241" s="5"/>
      <c r="Y241" s="5"/>
      <c r="Z241" s="3"/>
      <c r="AA241" s="3"/>
      <c r="AB241" s="3"/>
      <c r="AC241" s="3"/>
    </row>
    <row r="242" spans="21:29" x14ac:dyDescent="0.25">
      <c r="U242" s="4"/>
      <c r="V242" s="5"/>
      <c r="W242" s="5"/>
      <c r="X242" s="5"/>
      <c r="Y242" s="5"/>
      <c r="Z242" s="3"/>
      <c r="AA242" s="3"/>
      <c r="AB242" s="3"/>
      <c r="AC242" s="3"/>
    </row>
    <row r="243" spans="21:29" x14ac:dyDescent="0.25">
      <c r="U243" s="4"/>
      <c r="V243" s="5"/>
      <c r="W243" s="5"/>
      <c r="X243" s="5"/>
      <c r="Y243" s="5"/>
      <c r="Z243" s="3"/>
      <c r="AA243" s="3"/>
      <c r="AB243" s="3"/>
      <c r="AC243" s="3"/>
    </row>
    <row r="244" spans="21:29" x14ac:dyDescent="0.25">
      <c r="U244" s="4"/>
      <c r="V244" s="5"/>
      <c r="W244" s="5"/>
      <c r="X244" s="5"/>
      <c r="Y244" s="5"/>
      <c r="Z244" s="3"/>
      <c r="AA244" s="3"/>
      <c r="AB244" s="3"/>
      <c r="AC244" s="3"/>
    </row>
    <row r="245" spans="21:29" x14ac:dyDescent="0.25">
      <c r="U245" s="4"/>
      <c r="V245" s="5"/>
      <c r="W245" s="5"/>
      <c r="X245" s="5"/>
      <c r="Y245" s="5"/>
      <c r="Z245" s="3"/>
      <c r="AA245" s="3"/>
      <c r="AB245" s="3"/>
      <c r="AC245" s="3"/>
    </row>
    <row r="246" spans="21:29" x14ac:dyDescent="0.25">
      <c r="U246" s="4"/>
      <c r="V246" s="5"/>
      <c r="W246" s="5"/>
      <c r="X246" s="5"/>
      <c r="Y246" s="5"/>
      <c r="Z246" s="3"/>
      <c r="AA246" s="3"/>
      <c r="AB246" s="3"/>
      <c r="AC246" s="3"/>
    </row>
    <row r="247" spans="21:29" x14ac:dyDescent="0.25">
      <c r="U247" s="4"/>
      <c r="V247" s="5"/>
      <c r="W247" s="5"/>
      <c r="X247" s="5"/>
      <c r="Y247" s="5"/>
      <c r="Z247" s="3"/>
      <c r="AA247" s="3"/>
      <c r="AB247" s="3"/>
      <c r="AC247" s="3"/>
    </row>
    <row r="248" spans="21:29" x14ac:dyDescent="0.25">
      <c r="U248" s="4"/>
      <c r="V248" s="5"/>
      <c r="W248" s="5"/>
      <c r="X248" s="5"/>
      <c r="Y248" s="5"/>
      <c r="Z248" s="3"/>
      <c r="AA248" s="3"/>
      <c r="AB248" s="3"/>
      <c r="AC248" s="3"/>
    </row>
    <row r="249" spans="21:29" x14ac:dyDescent="0.25">
      <c r="U249" s="4"/>
      <c r="V249" s="5"/>
      <c r="W249" s="5"/>
      <c r="X249" s="5"/>
      <c r="Y249" s="5"/>
      <c r="Z249" s="3"/>
      <c r="AA249" s="3"/>
      <c r="AB249" s="3"/>
      <c r="AC249" s="3"/>
    </row>
    <row r="250" spans="21:29" x14ac:dyDescent="0.25">
      <c r="U250" s="4"/>
      <c r="V250" s="5"/>
      <c r="W250" s="5"/>
      <c r="X250" s="5"/>
      <c r="Y250" s="5"/>
      <c r="Z250" s="3"/>
      <c r="AA250" s="3"/>
      <c r="AB250" s="3"/>
      <c r="AC250" s="3"/>
    </row>
    <row r="251" spans="21:29" x14ac:dyDescent="0.25">
      <c r="U251" s="4"/>
      <c r="V251" s="5"/>
      <c r="W251" s="5"/>
      <c r="X251" s="5"/>
      <c r="Y251" s="5"/>
      <c r="Z251" s="3"/>
      <c r="AA251" s="3"/>
      <c r="AB251" s="3"/>
      <c r="AC251" s="3"/>
    </row>
    <row r="252" spans="21:29" x14ac:dyDescent="0.25">
      <c r="U252" s="4"/>
      <c r="V252" s="5"/>
      <c r="W252" s="5"/>
      <c r="X252" s="5"/>
      <c r="Y252" s="5"/>
      <c r="Z252" s="3"/>
      <c r="AA252" s="3"/>
      <c r="AB252" s="3"/>
      <c r="AC252" s="3"/>
    </row>
    <row r="253" spans="21:29" x14ac:dyDescent="0.25">
      <c r="U253" s="4"/>
      <c r="V253" s="5"/>
      <c r="W253" s="5"/>
      <c r="X253" s="5"/>
      <c r="Y253" s="5"/>
      <c r="Z253" s="3"/>
      <c r="AA253" s="3"/>
      <c r="AB253" s="3"/>
      <c r="AC253" s="3"/>
    </row>
    <row r="254" spans="21:29" x14ac:dyDescent="0.25">
      <c r="U254" s="4"/>
      <c r="V254" s="5"/>
      <c r="W254" s="5"/>
      <c r="X254" s="5"/>
      <c r="Y254" s="5"/>
      <c r="Z254" s="3"/>
      <c r="AA254" s="3"/>
      <c r="AB254" s="3"/>
      <c r="AC254" s="3"/>
    </row>
    <row r="255" spans="21:29" x14ac:dyDescent="0.25">
      <c r="U255" s="4"/>
      <c r="V255" s="5"/>
      <c r="W255" s="5"/>
      <c r="X255" s="5"/>
      <c r="Y255" s="5"/>
      <c r="Z255" s="3"/>
      <c r="AA255" s="3"/>
      <c r="AB255" s="3"/>
      <c r="AC255" s="3"/>
    </row>
    <row r="256" spans="21:29" x14ac:dyDescent="0.25">
      <c r="U256" s="4"/>
      <c r="V256" s="5"/>
      <c r="W256" s="5"/>
      <c r="X256" s="5"/>
      <c r="Y256" s="5"/>
      <c r="Z256" s="3"/>
      <c r="AA256" s="3"/>
      <c r="AB256" s="3"/>
      <c r="AC256" s="3"/>
    </row>
    <row r="257" spans="20:30" x14ac:dyDescent="0.25">
      <c r="U257" s="4"/>
      <c r="V257" s="5"/>
      <c r="W257" s="5"/>
      <c r="X257" s="5"/>
      <c r="Y257" s="5"/>
      <c r="Z257" s="3"/>
      <c r="AA257" s="3"/>
      <c r="AB257" s="3"/>
      <c r="AC257" s="3"/>
    </row>
    <row r="258" spans="20:30" x14ac:dyDescent="0.25">
      <c r="U258" s="4"/>
      <c r="Z258" s="3"/>
      <c r="AA258" s="3"/>
      <c r="AB258" s="3"/>
      <c r="AC258" s="3"/>
    </row>
    <row r="259" spans="20:30" x14ac:dyDescent="0.25">
      <c r="U259" s="4"/>
      <c r="Z259" s="3"/>
      <c r="AA259" s="3"/>
      <c r="AB259" s="3"/>
      <c r="AC259" s="3"/>
    </row>
    <row r="260" spans="20:30" x14ac:dyDescent="0.25">
      <c r="T260" t="str">
        <f t="shared" ref="T260:T261" si="43">IF(F260="","",IF(J260="-","",+$F260/J260))</f>
        <v/>
      </c>
      <c r="U260" s="4"/>
      <c r="Z260" s="3" t="str">
        <f t="shared" ref="Z260:Z262" si="44">+IF(V260="","",V260/Q$3)</f>
        <v/>
      </c>
      <c r="AA260" s="3" t="str">
        <f t="shared" ref="AA260:AA262" si="45">+IF(W260="","",W260/R$3)</f>
        <v/>
      </c>
      <c r="AB260" s="3" t="str">
        <f t="shared" ref="AB260:AB262" si="46">+IF(X260="","",X260/S$3)</f>
        <v/>
      </c>
      <c r="AC260" s="3" t="str">
        <f t="shared" ref="AC260:AC262" si="47">+IF(Y260="","",Y260/T$3)</f>
        <v/>
      </c>
      <c r="AD260" s="35" t="str">
        <f t="shared" ref="AD260:AD261" si="48">IF(AB260="","",IF(AB260&gt;15%,C260,""))</f>
        <v/>
      </c>
    </row>
    <row r="261" spans="20:30" x14ac:dyDescent="0.25">
      <c r="T261" t="str">
        <f t="shared" si="43"/>
        <v/>
      </c>
      <c r="U261" s="4"/>
      <c r="Z261" s="3" t="str">
        <f t="shared" si="44"/>
        <v/>
      </c>
      <c r="AA261" s="3" t="str">
        <f t="shared" si="45"/>
        <v/>
      </c>
      <c r="AB261" s="3" t="str">
        <f t="shared" si="46"/>
        <v/>
      </c>
      <c r="AC261" s="3" t="str">
        <f t="shared" si="47"/>
        <v/>
      </c>
      <c r="AD261" s="35" t="str">
        <f t="shared" si="48"/>
        <v/>
      </c>
    </row>
    <row r="262" spans="20:30" x14ac:dyDescent="0.25">
      <c r="T262" t="str">
        <f t="shared" ref="T262:T266" si="49">IF(F262="","",IF(J262="-","",+$F262/J262))</f>
        <v/>
      </c>
      <c r="U262" s="4"/>
      <c r="Z262" s="3" t="str">
        <f t="shared" si="44"/>
        <v/>
      </c>
      <c r="AA262" s="3" t="str">
        <f t="shared" si="45"/>
        <v/>
      </c>
      <c r="AB262" s="3" t="str">
        <f t="shared" si="46"/>
        <v/>
      </c>
      <c r="AC262" s="3" t="str">
        <f t="shared" si="47"/>
        <v/>
      </c>
    </row>
    <row r="263" spans="20:30" x14ac:dyDescent="0.25">
      <c r="T263" t="str">
        <f t="shared" si="49"/>
        <v/>
      </c>
      <c r="U263" s="4"/>
      <c r="Z263" s="3" t="str">
        <f t="shared" ref="Z263:Z267" si="50">+IF(V263="","",V263/Q$3)</f>
        <v/>
      </c>
      <c r="AA263" s="3" t="str">
        <f t="shared" ref="AA263:AA267" si="51">+IF(W263="","",W263/R$3)</f>
        <v/>
      </c>
      <c r="AB263" s="3" t="str">
        <f t="shared" ref="AB263:AB267" si="52">+IF(X263="","",X263/S$3)</f>
        <v/>
      </c>
      <c r="AC263" s="3" t="str">
        <f t="shared" ref="AC263:AC267" si="53">+IF(Y263="","",Y263/T$3)</f>
        <v/>
      </c>
    </row>
    <row r="264" spans="20:30" x14ac:dyDescent="0.25">
      <c r="T264" t="str">
        <f t="shared" si="49"/>
        <v/>
      </c>
      <c r="Z264" s="3" t="str">
        <f t="shared" si="50"/>
        <v/>
      </c>
      <c r="AA264" s="3" t="str">
        <f t="shared" si="51"/>
        <v/>
      </c>
      <c r="AB264" s="3" t="str">
        <f t="shared" si="52"/>
        <v/>
      </c>
      <c r="AC264" s="3" t="str">
        <f t="shared" si="53"/>
        <v/>
      </c>
    </row>
    <row r="265" spans="20:30" x14ac:dyDescent="0.25">
      <c r="T265" t="str">
        <f t="shared" si="49"/>
        <v/>
      </c>
      <c r="Z265" s="3" t="str">
        <f t="shared" si="50"/>
        <v/>
      </c>
      <c r="AA265" s="3" t="str">
        <f t="shared" si="51"/>
        <v/>
      </c>
      <c r="AB265" s="3" t="str">
        <f t="shared" si="52"/>
        <v/>
      </c>
      <c r="AC265" s="3" t="str">
        <f t="shared" si="53"/>
        <v/>
      </c>
    </row>
    <row r="266" spans="20:30" x14ac:dyDescent="0.25">
      <c r="T266" t="str">
        <f t="shared" si="49"/>
        <v/>
      </c>
      <c r="Z266" s="3" t="str">
        <f t="shared" si="50"/>
        <v/>
      </c>
      <c r="AA266" s="3" t="str">
        <f t="shared" si="51"/>
        <v/>
      </c>
      <c r="AB266" s="3" t="str">
        <f t="shared" si="52"/>
        <v/>
      </c>
      <c r="AC266" s="3" t="str">
        <f t="shared" si="53"/>
        <v/>
      </c>
    </row>
    <row r="267" spans="20:30" x14ac:dyDescent="0.25">
      <c r="T267" t="str">
        <f t="shared" ref="T267" si="54">IF(F267="","",IF(J267="-","",+$G267/K267))</f>
        <v/>
      </c>
      <c r="Z267" s="3" t="str">
        <f t="shared" si="50"/>
        <v/>
      </c>
      <c r="AA267" s="3" t="str">
        <f t="shared" si="51"/>
        <v/>
      </c>
      <c r="AB267" s="3" t="str">
        <f t="shared" si="52"/>
        <v/>
      </c>
      <c r="AC267" s="3" t="str">
        <f t="shared" si="53"/>
        <v/>
      </c>
    </row>
  </sheetData>
  <autoFilter ref="A5:AF157" xr:uid="{00000000-0001-0000-0100-000000000000}"/>
  <mergeCells count="4">
    <mergeCell ref="AC1:AF4"/>
    <mergeCell ref="Z3:AA3"/>
    <mergeCell ref="Z2:AA2"/>
    <mergeCell ref="AI17:AI19"/>
  </mergeCells>
  <conditionalFormatting sqref="Z6:Z263">
    <cfRule type="dataBar" priority="57">
      <dataBar>
        <cfvo type="min"/>
        <cfvo type="max"/>
        <color rgb="FFFFB628"/>
      </dataBar>
    </cfRule>
  </conditionalFormatting>
  <conditionalFormatting sqref="AA124:AA257 AA6">
    <cfRule type="dataBar" priority="56">
      <dataBar>
        <cfvo type="min"/>
        <cfvo type="max"/>
        <color rgb="FFFFB628"/>
      </dataBar>
    </cfRule>
  </conditionalFormatting>
  <conditionalFormatting sqref="AB143:AB259 AB6">
    <cfRule type="dataBar" priority="55">
      <dataBar>
        <cfvo type="min"/>
        <cfvo type="max"/>
        <color rgb="FFFFB628"/>
      </dataBar>
    </cfRule>
  </conditionalFormatting>
  <conditionalFormatting sqref="AC143:AC259 AC6">
    <cfRule type="dataBar" priority="54">
      <dataBar>
        <cfvo type="min"/>
        <cfvo type="max"/>
        <color rgb="FFFFB628"/>
      </dataBar>
    </cfRule>
  </conditionalFormatting>
  <conditionalFormatting sqref="AC6">
    <cfRule type="dataBar" priority="53">
      <dataBar>
        <cfvo type="min"/>
        <cfvo type="max"/>
        <color rgb="FFFFB628"/>
      </dataBar>
    </cfRule>
  </conditionalFormatting>
  <conditionalFormatting sqref="AC143:AC259">
    <cfRule type="dataBar" priority="52">
      <dataBar>
        <cfvo type="min"/>
        <cfvo type="max"/>
        <color rgb="FFFFB628"/>
      </dataBar>
    </cfRule>
  </conditionalFormatting>
  <conditionalFormatting sqref="AC143:AC257">
    <cfRule type="dataBar" priority="50">
      <dataBar>
        <cfvo type="min"/>
        <cfvo type="max"/>
        <color rgb="FFFFB628"/>
      </dataBar>
    </cfRule>
  </conditionalFormatting>
  <conditionalFormatting sqref="AC143:AC251">
    <cfRule type="dataBar" priority="47">
      <dataBar>
        <cfvo type="min"/>
        <cfvo type="max"/>
        <color rgb="FFFFB628"/>
      </dataBar>
    </cfRule>
  </conditionalFormatting>
  <conditionalFormatting sqref="AA6">
    <cfRule type="dataBar" priority="44">
      <dataBar>
        <cfvo type="min"/>
        <cfvo type="max"/>
        <color rgb="FFFFB628"/>
      </dataBar>
    </cfRule>
  </conditionalFormatting>
  <conditionalFormatting sqref="AA124:AA207">
    <cfRule type="dataBar" priority="43">
      <dataBar>
        <cfvo type="min"/>
        <cfvo type="max"/>
        <color rgb="FFFFB628"/>
      </dataBar>
    </cfRule>
  </conditionalFormatting>
  <conditionalFormatting sqref="AA7:AA123">
    <cfRule type="dataBar" priority="38">
      <dataBar>
        <cfvo type="min"/>
        <cfvo type="max"/>
        <color rgb="FFFFB628"/>
      </dataBar>
    </cfRule>
  </conditionalFormatting>
  <conditionalFormatting sqref="AB7:AB142">
    <cfRule type="dataBar" priority="35">
      <dataBar>
        <cfvo type="min"/>
        <cfvo type="max"/>
        <color rgb="FFFFB628"/>
      </dataBar>
    </cfRule>
  </conditionalFormatting>
  <conditionalFormatting sqref="AC7:AC142">
    <cfRule type="dataBar" priority="34">
      <dataBar>
        <cfvo type="min"/>
        <cfvo type="max"/>
        <color rgb="FFFFB628"/>
      </dataBar>
    </cfRule>
  </conditionalFormatting>
  <conditionalFormatting sqref="AC7:AC142">
    <cfRule type="dataBar" priority="33">
      <dataBar>
        <cfvo type="min"/>
        <cfvo type="max"/>
        <color rgb="FFFFB628"/>
      </dataBar>
    </cfRule>
  </conditionalFormatting>
  <dataValidations count="1">
    <dataValidation type="list" allowBlank="1" showInputMessage="1" showErrorMessage="1" sqref="U6:U207" xr:uid="{00000000-0002-0000-0100-000000000000}">
      <formula1>$AB$2:$AB$3</formula1>
    </dataValidation>
  </dataValidations>
  <hyperlinks>
    <hyperlink ref="A2" r:id="rId1" xr:uid="{00000000-0004-0000-01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cancella">
                <anchor moveWithCells="1">
                  <from>
                    <xdr:col>30</xdr:col>
                    <xdr:colOff>1476375</xdr:colOff>
                    <xdr:row>0</xdr:row>
                    <xdr:rowOff>104775</xdr:rowOff>
                  </from>
                  <to>
                    <xdr:col>31</xdr:col>
                    <xdr:colOff>895350</xdr:colOff>
                    <xdr:row>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" operator="containsText" id="{430F32E9-F7FE-413E-B6E4-B85F3B3A37A6}">
            <xm:f>NOT(ISERROR(SEARCH($A$4,A6)))</xm:f>
            <xm:f>$A$4</xm:f>
            <x14:dxf>
              <font>
                <b/>
                <i val="0"/>
                <color theme="5" tint="0.39994506668294322"/>
              </font>
            </x14:dxf>
          </x14:cfRule>
          <x14:cfRule type="containsText" priority="42" operator="containsText" id="{68D73E7A-A7CF-4809-B28F-8519E0DCEE13}">
            <xm:f>NOT(ISERROR(SEARCH($A$3,A6)))</xm:f>
            <xm:f>$A$3</xm:f>
            <x14:dxf>
              <font>
                <b/>
                <i val="0"/>
                <color rgb="FF92D050"/>
              </font>
            </x14:dxf>
          </x14:cfRule>
          <xm:sqref>A6:A100</xm:sqref>
        </x14:conditionalFormatting>
        <x14:conditionalFormatting xmlns:xm="http://schemas.microsoft.com/office/excel/2006/main">
          <x14:cfRule type="containsText" priority="39" operator="containsText" id="{ED587AB6-FF85-4640-826A-E4524B4FC8F4}">
            <xm:f>NOT(ISERROR(SEARCH($A$4,AD1)))</xm:f>
            <xm:f>$A$4</xm:f>
            <x14:dxf>
              <font>
                <b/>
                <i val="0"/>
                <color theme="5"/>
              </font>
            </x14:dxf>
          </x14:cfRule>
          <x14:cfRule type="containsText" priority="40" operator="containsText" id="{96623B82-95E1-460C-B67A-237DBCF1515A}">
            <xm:f>NOT(ISERROR(SEARCH($A$3,AD1)))</xm:f>
            <xm:f>$A$3</xm:f>
            <x14:dxf>
              <font>
                <b/>
                <i val="0"/>
                <color rgb="FF00B050"/>
              </font>
            </x14:dxf>
          </x14:cfRule>
          <xm:sqref>AD1:AD1048576</xm:sqref>
        </x14:conditionalFormatting>
        <x14:conditionalFormatting xmlns:xm="http://schemas.microsoft.com/office/excel/2006/main">
          <x14:cfRule type="containsText" priority="22" operator="containsText" id="{B7D4FB77-BAAA-460A-88D9-DAB7564643A0}">
            <xm:f>NOT(ISERROR(SEARCH($AI$6,AE1)))</xm:f>
            <xm:f>$AI$6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" operator="containsText" id="{90BB33BD-D979-4AAB-8AC3-8AD1A22E1025}">
            <xm:f>NOT(ISERROR(SEARCH($AI$7,AE1)))</xm:f>
            <xm:f>$AI$7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" operator="containsText" id="{3CEC2F9F-E918-4319-A717-81DE82047F52}">
            <xm:f>NOT(ISERROR(SEARCH($AI$8,AE1)))</xm:f>
            <xm:f>$AI$8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" operator="containsText" id="{AE69BBC2-9122-4E7F-92B1-BD7EDB06C93E}">
            <xm:f>NOT(ISERROR(SEARCH($AI$9,AE1)))</xm:f>
            <xm:f>$AI$9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" operator="containsText" id="{C032A151-1B37-4F7B-BD74-26A6D6EFEBF7}">
            <xm:f>NOT(ISERROR(SEARCH($AI$10,AE1)))</xm:f>
            <xm:f>$AI$10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" operator="containsText" id="{F65F4296-F035-418B-8BBE-4F8F63852A2B}">
            <xm:f>NOT(ISERROR(SEARCH($AI$11,AE1)))</xm:f>
            <xm:f>$AI$11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" operator="containsText" id="{1A4FD836-CD02-47C1-A416-CF9315D41A5B}">
            <xm:f>NOT(ISERROR(SEARCH($AI$12,AE1)))</xm:f>
            <xm:f>$AI$12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" operator="containsText" id="{519A81B9-5BEC-4E9F-B505-302DCC5BDCA7}">
            <xm:f>NOT(ISERROR(SEARCH($AI$13,AE1)))</xm:f>
            <xm:f>$AI$13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" operator="containsText" id="{98FF2F78-B3C4-4D57-9440-5AFE64075D52}">
            <xm:f>NOT(ISERROR(SEARCH($AI$14,AE1)))</xm:f>
            <xm:f>$AI$14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" operator="containsText" id="{FC998A96-B29B-4C68-800B-5ACB6548B7A5}">
            <xm:f>NOT(ISERROR(SEARCH($AI$15,AE1)))</xm:f>
            <xm:f>$AI$15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" operator="containsText" id="{34981C04-A976-425B-89B5-24AC4CADE84E}">
            <xm:f>NOT(ISERROR(SEARCH($AI$16,AE1)))</xm:f>
            <xm:f>$AI$16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" operator="containsText" id="{A14DA9EC-CC65-4934-BF86-F20E7218FEDF}">
            <xm:f>NOT(ISERROR(SEARCH($AI$20,AE1)))</xm:f>
            <xm:f>$AI$20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" operator="containsText" id="{788F7ED3-C4E3-431C-A7E0-0A7D8764BAB4}">
            <xm:f>NOT(ISERROR(SEARCH($AI$21,AE1)))</xm:f>
            <xm:f>$AI$21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" operator="containsText" id="{AE9B291B-3135-47A9-860A-86FD21C70A5D}">
            <xm:f>NOT(ISERROR(SEARCH($AI$22,AE1)))</xm:f>
            <xm:f>$AI$22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" operator="containsText" id="{C068C691-FC0B-4397-B3C0-5472EF6632FB}">
            <xm:f>NOT(ISERROR(SEARCH($AI$23,AE1)))</xm:f>
            <xm:f>$AI$23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" operator="containsText" id="{3DEA8C6C-C4F8-4A87-851A-94E8E6811C53}">
            <xm:f>NOT(ISERROR(SEARCH($AI$24,AE1)))</xm:f>
            <xm:f>$AI$24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" operator="containsText" id="{75FDBCA0-1490-48D8-B140-CA6F7E926D6B}">
            <xm:f>NOT(ISERROR(SEARCH($AI$25,AE1)))</xm:f>
            <xm:f>$AI$25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" operator="containsText" id="{B593F566-CF85-41FA-AAC4-0DE8CE9B1DF5}">
            <xm:f>NOT(ISERROR(SEARCH($AI$26,AE1)))</xm:f>
            <xm:f>$AI$26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" operator="containsText" id="{D78AB135-FE5E-47E5-B100-FEB9D26B3D52}">
            <xm:f>NOT(ISERROR(SEARCH($AI$27,AE1)))</xm:f>
            <xm:f>$AI$27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" operator="containsText" id="{20D9788B-58B7-4FE7-8372-EE34694146EA}">
            <xm:f>NOT(ISERROR(SEARCH($AI$28,AE1)))</xm:f>
            <xm:f>$AI$28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86F2AD4E-4985-4517-A658-410FDAE9BEE1}">
            <xm:f>NOT(ISERROR(SEARCH($AI$29,AE1)))</xm:f>
            <xm:f>$AI$29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" operator="containsText" id="{71A58038-739F-4FEB-889B-981706F9E843}">
            <xm:f>NOT(ISERROR(SEARCH($AI$30,AE1)))</xm:f>
            <xm:f>$AI$30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AE1:AE1048576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59BC-3BD5-465E-AE4B-820636F8F2CF}">
  <sheetPr codeName="Foglio4"/>
  <dimension ref="A1:P80"/>
  <sheetViews>
    <sheetView topLeftCell="G1" workbookViewId="0">
      <selection activeCell="M7" sqref="M7:M79"/>
    </sheetView>
  </sheetViews>
  <sheetFormatPr defaultRowHeight="15" x14ac:dyDescent="0.25"/>
  <cols>
    <col min="1" max="1" width="15.5703125" hidden="1" customWidth="1"/>
    <col min="2" max="2" width="9.140625" hidden="1" customWidth="1"/>
    <col min="3" max="3" width="9.7109375" hidden="1" customWidth="1"/>
    <col min="4" max="4" width="13.5703125" hidden="1" customWidth="1"/>
    <col min="5" max="6" width="9.140625" hidden="1" customWidth="1"/>
    <col min="7" max="12" width="9.140625" customWidth="1"/>
    <col min="13" max="13" width="18.42578125" bestFit="1" customWidth="1"/>
    <col min="16" max="16" width="48.85546875" bestFit="1" customWidth="1"/>
  </cols>
  <sheetData>
    <row r="1" spans="1:16" x14ac:dyDescent="0.25">
      <c r="M1" s="27"/>
      <c r="P1" s="33" t="s">
        <v>70</v>
      </c>
    </row>
    <row r="2" spans="1:16" x14ac:dyDescent="0.25">
      <c r="A2" s="29"/>
    </row>
    <row r="3" spans="1:16" x14ac:dyDescent="0.25">
      <c r="A3" t="str">
        <f>+M15</f>
        <v>I. Provedel</v>
      </c>
      <c r="C3" t="str">
        <f>IFERROR(IF(A3="","",LEFT(A3,FIND(".",A3,1)+0)),"")</f>
        <v>I.</v>
      </c>
      <c r="D3" s="34" t="str">
        <f>IF(C3="","",SUBSTITUTE(A3,C3,""))</f>
        <v xml:space="preserve"> Provedel</v>
      </c>
      <c r="F3" t="str">
        <f>+D3</f>
        <v xml:space="preserve"> Provedel</v>
      </c>
    </row>
    <row r="4" spans="1:16" x14ac:dyDescent="0.25">
      <c r="C4" t="str">
        <f t="shared" ref="C4:C46" si="0">IFERROR(IF(A4="","",LEFT(A4,FIND(".",A4,1)+0)),"")</f>
        <v/>
      </c>
      <c r="D4" t="str">
        <f t="shared" ref="D4:D46" si="1">SUBSTITUTE(A4,C4,"")</f>
        <v/>
      </c>
      <c r="F4" t="str">
        <f>+D5</f>
        <v xml:space="preserve"> Ferrer</v>
      </c>
    </row>
    <row r="5" spans="1:16" x14ac:dyDescent="0.25">
      <c r="A5" t="str">
        <f>+M18</f>
        <v>S. Ferrer</v>
      </c>
      <c r="C5" t="str">
        <f t="shared" si="0"/>
        <v>S.</v>
      </c>
      <c r="D5" t="str">
        <f t="shared" si="1"/>
        <v xml:space="preserve"> Ferrer</v>
      </c>
      <c r="F5" t="str">
        <f>+D7</f>
        <v xml:space="preserve"> Hristov</v>
      </c>
    </row>
    <row r="6" spans="1:16" x14ac:dyDescent="0.25">
      <c r="C6" t="str">
        <f t="shared" si="0"/>
        <v/>
      </c>
      <c r="D6" t="str">
        <f t="shared" si="1"/>
        <v/>
      </c>
      <c r="F6" t="str">
        <f>+D9</f>
        <v xml:space="preserve"> Nikolaou</v>
      </c>
    </row>
    <row r="7" spans="1:16" x14ac:dyDescent="0.25">
      <c r="A7" t="str">
        <f>+M21</f>
        <v>P. Hristov</v>
      </c>
      <c r="C7" t="str">
        <f t="shared" si="0"/>
        <v>P.</v>
      </c>
      <c r="D7" t="str">
        <f t="shared" si="1"/>
        <v xml:space="preserve"> Hristov</v>
      </c>
      <c r="F7" t="str">
        <f>+D11</f>
        <v xml:space="preserve"> Bastoni</v>
      </c>
      <c r="M7" s="29" t="s">
        <v>218</v>
      </c>
    </row>
    <row r="8" spans="1:16" x14ac:dyDescent="0.25">
      <c r="C8" t="str">
        <f t="shared" si="0"/>
        <v/>
      </c>
      <c r="D8" t="str">
        <f t="shared" si="1"/>
        <v/>
      </c>
      <c r="F8" t="str">
        <f>+D13</f>
        <v xml:space="preserve"> Kovalenko</v>
      </c>
      <c r="M8" t="s">
        <v>218</v>
      </c>
    </row>
    <row r="9" spans="1:16" x14ac:dyDescent="0.25">
      <c r="A9" t="str">
        <f>+M24</f>
        <v>D. Nikolaou</v>
      </c>
      <c r="C9" t="str">
        <f t="shared" si="0"/>
        <v>D.</v>
      </c>
      <c r="D9" t="str">
        <f t="shared" si="1"/>
        <v xml:space="preserve"> Nikolaou</v>
      </c>
      <c r="F9" t="str">
        <f>+D15</f>
        <v xml:space="preserve"> Maggiore</v>
      </c>
      <c r="M9" t="s">
        <v>219</v>
      </c>
    </row>
    <row r="10" spans="1:16" x14ac:dyDescent="0.25">
      <c r="C10" t="str">
        <f t="shared" si="0"/>
        <v/>
      </c>
      <c r="D10" t="str">
        <f t="shared" si="1"/>
        <v/>
      </c>
      <c r="F10" t="str">
        <f>+D17</f>
        <v xml:space="preserve"> Strelec</v>
      </c>
      <c r="M10" t="s">
        <v>220</v>
      </c>
    </row>
    <row r="11" spans="1:16" x14ac:dyDescent="0.25">
      <c r="A11" t="str">
        <f>+M27</f>
        <v>S. Bastoni</v>
      </c>
      <c r="C11" t="str">
        <f t="shared" si="0"/>
        <v>S.</v>
      </c>
      <c r="D11" t="str">
        <f t="shared" si="1"/>
        <v xml:space="preserve"> Bastoni</v>
      </c>
      <c r="F11" t="str">
        <f>+D19</f>
        <v xml:space="preserve"> Salcedo</v>
      </c>
      <c r="M11" t="s">
        <v>220</v>
      </c>
    </row>
    <row r="12" spans="1:16" x14ac:dyDescent="0.25">
      <c r="C12" t="str">
        <f t="shared" si="0"/>
        <v/>
      </c>
      <c r="D12" t="str">
        <f t="shared" si="1"/>
        <v/>
      </c>
      <c r="F12" t="str">
        <f>+D21</f>
        <v xml:space="preserve"> Gyasi</v>
      </c>
      <c r="M12" t="s">
        <v>221</v>
      </c>
    </row>
    <row r="13" spans="1:16" x14ac:dyDescent="0.25">
      <c r="A13" t="str">
        <f>+M30</f>
        <v>V. Kovalenko</v>
      </c>
      <c r="C13" t="str">
        <f t="shared" si="0"/>
        <v>V.</v>
      </c>
      <c r="D13" t="str">
        <f t="shared" si="1"/>
        <v xml:space="preserve"> Kovalenko</v>
      </c>
      <c r="F13" t="str">
        <f>+D23</f>
        <v xml:space="preserve"> Antiste</v>
      </c>
      <c r="M13" s="32" t="s">
        <v>222</v>
      </c>
    </row>
    <row r="14" spans="1:16" x14ac:dyDescent="0.25">
      <c r="C14" t="str">
        <f t="shared" si="0"/>
        <v/>
      </c>
      <c r="D14" t="str">
        <f t="shared" si="1"/>
        <v/>
      </c>
      <c r="M14" t="s">
        <v>223</v>
      </c>
    </row>
    <row r="15" spans="1:16" x14ac:dyDescent="0.25">
      <c r="A15" t="str">
        <f>+M33</f>
        <v>G. Maggiore</v>
      </c>
      <c r="C15" t="str">
        <f t="shared" si="0"/>
        <v>G.</v>
      </c>
      <c r="D15" t="str">
        <f t="shared" si="1"/>
        <v xml:space="preserve"> Maggiore</v>
      </c>
      <c r="M15" t="s">
        <v>224</v>
      </c>
    </row>
    <row r="16" spans="1:16" x14ac:dyDescent="0.25">
      <c r="C16" t="str">
        <f t="shared" si="0"/>
        <v/>
      </c>
      <c r="D16" t="str">
        <f t="shared" si="1"/>
        <v/>
      </c>
      <c r="M16">
        <v>94</v>
      </c>
    </row>
    <row r="17" spans="1:13" x14ac:dyDescent="0.25">
      <c r="A17" t="str">
        <f>+M36</f>
        <v>D. Strelec</v>
      </c>
      <c r="C17" t="str">
        <f t="shared" si="0"/>
        <v>D.</v>
      </c>
      <c r="D17" t="str">
        <f t="shared" si="1"/>
        <v xml:space="preserve"> Strelec</v>
      </c>
      <c r="M17" t="s">
        <v>225</v>
      </c>
    </row>
    <row r="18" spans="1:13" x14ac:dyDescent="0.25">
      <c r="C18" t="str">
        <f t="shared" si="0"/>
        <v/>
      </c>
      <c r="D18" t="str">
        <f t="shared" si="1"/>
        <v/>
      </c>
      <c r="M18" t="s">
        <v>226</v>
      </c>
    </row>
    <row r="19" spans="1:13" x14ac:dyDescent="0.25">
      <c r="A19" t="str">
        <f>+M39</f>
        <v>E. Salcedo</v>
      </c>
      <c r="C19" t="str">
        <f t="shared" si="0"/>
        <v>E.</v>
      </c>
      <c r="D19" t="str">
        <f t="shared" si="1"/>
        <v xml:space="preserve"> Salcedo</v>
      </c>
      <c r="M19">
        <v>21</v>
      </c>
    </row>
    <row r="20" spans="1:13" x14ac:dyDescent="0.25">
      <c r="C20" t="str">
        <f t="shared" si="0"/>
        <v/>
      </c>
      <c r="D20" t="str">
        <f t="shared" si="1"/>
        <v/>
      </c>
      <c r="M20" t="s">
        <v>227</v>
      </c>
    </row>
    <row r="21" spans="1:13" x14ac:dyDescent="0.25">
      <c r="A21" t="str">
        <f>+M42</f>
        <v>E. Gyasi</v>
      </c>
      <c r="C21" t="str">
        <f t="shared" si="0"/>
        <v>E.</v>
      </c>
      <c r="D21" t="str">
        <f t="shared" si="1"/>
        <v xml:space="preserve"> Gyasi</v>
      </c>
      <c r="M21" t="s">
        <v>228</v>
      </c>
    </row>
    <row r="22" spans="1:13" x14ac:dyDescent="0.25">
      <c r="C22" t="str">
        <f t="shared" si="0"/>
        <v/>
      </c>
      <c r="D22" t="str">
        <f t="shared" si="1"/>
        <v/>
      </c>
      <c r="M22">
        <v>15</v>
      </c>
    </row>
    <row r="23" spans="1:13" x14ac:dyDescent="0.25">
      <c r="A23" t="str">
        <f>+M45</f>
        <v>J. Antiste</v>
      </c>
      <c r="C23" t="str">
        <f t="shared" si="0"/>
        <v>J.</v>
      </c>
      <c r="D23" t="str">
        <f t="shared" si="1"/>
        <v xml:space="preserve"> Antiste</v>
      </c>
      <c r="M23" t="s">
        <v>229</v>
      </c>
    </row>
    <row r="24" spans="1:13" x14ac:dyDescent="0.25">
      <c r="C24" t="str">
        <f t="shared" si="0"/>
        <v/>
      </c>
      <c r="D24" t="str">
        <f t="shared" si="1"/>
        <v/>
      </c>
      <c r="M24" t="s">
        <v>230</v>
      </c>
    </row>
    <row r="25" spans="1:13" x14ac:dyDescent="0.25">
      <c r="A25" s="29" t="str">
        <f>+M49</f>
        <v>S. Sirigu</v>
      </c>
      <c r="C25" t="str">
        <f t="shared" si="0"/>
        <v>S.</v>
      </c>
      <c r="D25" t="str">
        <f t="shared" si="1"/>
        <v xml:space="preserve"> Sirigu</v>
      </c>
      <c r="F25" t="str">
        <f>+D25</f>
        <v xml:space="preserve"> Sirigu</v>
      </c>
      <c r="M25">
        <v>43</v>
      </c>
    </row>
    <row r="26" spans="1:13" x14ac:dyDescent="0.25">
      <c r="C26" t="str">
        <f t="shared" si="0"/>
        <v/>
      </c>
      <c r="D26" t="str">
        <f t="shared" si="1"/>
        <v/>
      </c>
      <c r="F26" t="str">
        <f>+D27</f>
        <v xml:space="preserve"> Ghiglione</v>
      </c>
      <c r="M26" t="s">
        <v>231</v>
      </c>
    </row>
    <row r="27" spans="1:13" x14ac:dyDescent="0.25">
      <c r="A27" t="str">
        <f>+M52</f>
        <v>P. Ghiglione</v>
      </c>
      <c r="C27" t="str">
        <f t="shared" si="0"/>
        <v>P.</v>
      </c>
      <c r="D27" t="str">
        <f t="shared" si="1"/>
        <v xml:space="preserve"> Ghiglione</v>
      </c>
      <c r="F27" t="str">
        <f>+D29</f>
        <v xml:space="preserve"> Vasquez</v>
      </c>
      <c r="M27" t="s">
        <v>232</v>
      </c>
    </row>
    <row r="28" spans="1:13" x14ac:dyDescent="0.25">
      <c r="C28" t="str">
        <f t="shared" si="0"/>
        <v/>
      </c>
      <c r="D28" t="str">
        <f t="shared" si="1"/>
        <v/>
      </c>
      <c r="F28" t="str">
        <f>+D31</f>
        <v xml:space="preserve"> Criscito</v>
      </c>
      <c r="M28">
        <v>20</v>
      </c>
    </row>
    <row r="29" spans="1:13" x14ac:dyDescent="0.25">
      <c r="A29" t="str">
        <f>+M55</f>
        <v>J. Vasquez</v>
      </c>
      <c r="C29" t="str">
        <f t="shared" si="0"/>
        <v>J.</v>
      </c>
      <c r="D29" t="str">
        <f t="shared" si="1"/>
        <v xml:space="preserve"> Vasquez</v>
      </c>
      <c r="F29" t="str">
        <f>+D33</f>
        <v xml:space="preserve"> Cambiaso</v>
      </c>
      <c r="M29" t="s">
        <v>233</v>
      </c>
    </row>
    <row r="30" spans="1:13" x14ac:dyDescent="0.25">
      <c r="C30" t="str">
        <f t="shared" si="0"/>
        <v/>
      </c>
      <c r="D30" t="str">
        <f t="shared" si="1"/>
        <v/>
      </c>
      <c r="F30" t="str">
        <f>+D35</f>
        <v xml:space="preserve"> Toure</v>
      </c>
      <c r="M30" t="s">
        <v>234</v>
      </c>
    </row>
    <row r="31" spans="1:13" x14ac:dyDescent="0.25">
      <c r="A31" t="str">
        <f>+M58</f>
        <v>D. Criscito</v>
      </c>
      <c r="C31" t="str">
        <f t="shared" si="0"/>
        <v>D.</v>
      </c>
      <c r="D31" t="str">
        <f t="shared" si="1"/>
        <v xml:space="preserve"> Criscito</v>
      </c>
      <c r="F31" t="str">
        <f>+D37</f>
        <v xml:space="preserve"> Sturaro</v>
      </c>
      <c r="M31">
        <v>8</v>
      </c>
    </row>
    <row r="32" spans="1:13" x14ac:dyDescent="0.25">
      <c r="C32" t="str">
        <f t="shared" si="0"/>
        <v/>
      </c>
      <c r="D32" t="str">
        <f t="shared" si="1"/>
        <v/>
      </c>
      <c r="F32" t="str">
        <f>+D39</f>
        <v xml:space="preserve"> Rovella</v>
      </c>
      <c r="M32" t="s">
        <v>235</v>
      </c>
    </row>
    <row r="33" spans="1:13" x14ac:dyDescent="0.25">
      <c r="A33" t="str">
        <f>+M61</f>
        <v>A. Cambiaso</v>
      </c>
      <c r="C33" t="str">
        <f t="shared" si="0"/>
        <v>A.</v>
      </c>
      <c r="D33" t="str">
        <f t="shared" si="1"/>
        <v xml:space="preserve"> Cambiaso</v>
      </c>
      <c r="F33" t="str">
        <f>+D41</f>
        <v xml:space="preserve"> Ekuban</v>
      </c>
      <c r="M33" t="s">
        <v>236</v>
      </c>
    </row>
    <row r="34" spans="1:13" x14ac:dyDescent="0.25">
      <c r="C34" t="str">
        <f t="shared" si="0"/>
        <v/>
      </c>
      <c r="D34" t="str">
        <f t="shared" si="1"/>
        <v/>
      </c>
      <c r="F34" t="str">
        <f>+D43</f>
        <v xml:space="preserve"> Destro</v>
      </c>
      <c r="M34">
        <v>25</v>
      </c>
    </row>
    <row r="35" spans="1:13" x14ac:dyDescent="0.25">
      <c r="A35" t="str">
        <f>+M64</f>
        <v>A. Toure</v>
      </c>
      <c r="C35" t="str">
        <f t="shared" si="0"/>
        <v>A.</v>
      </c>
      <c r="D35" t="str">
        <f t="shared" si="1"/>
        <v xml:space="preserve"> Toure</v>
      </c>
      <c r="F35" t="str">
        <f>+D45</f>
        <v xml:space="preserve"> Fares</v>
      </c>
      <c r="M35" t="s">
        <v>237</v>
      </c>
    </row>
    <row r="36" spans="1:13" x14ac:dyDescent="0.25">
      <c r="C36" t="str">
        <f t="shared" si="0"/>
        <v/>
      </c>
      <c r="D36" t="str">
        <f t="shared" si="1"/>
        <v/>
      </c>
      <c r="M36" t="s">
        <v>238</v>
      </c>
    </row>
    <row r="37" spans="1:13" x14ac:dyDescent="0.25">
      <c r="A37" t="str">
        <f>+M67</f>
        <v>S. Sturaro</v>
      </c>
      <c r="C37" t="str">
        <f t="shared" si="0"/>
        <v>S.</v>
      </c>
      <c r="D37" t="str">
        <f t="shared" si="1"/>
        <v xml:space="preserve"> Sturaro</v>
      </c>
      <c r="M37">
        <v>44</v>
      </c>
    </row>
    <row r="38" spans="1:13" x14ac:dyDescent="0.25">
      <c r="C38" t="str">
        <f t="shared" si="0"/>
        <v/>
      </c>
      <c r="D38" t="str">
        <f t="shared" si="1"/>
        <v/>
      </c>
      <c r="M38" t="s">
        <v>239</v>
      </c>
    </row>
    <row r="39" spans="1:13" x14ac:dyDescent="0.25">
      <c r="A39" t="str">
        <f>+M70</f>
        <v>N. Rovella</v>
      </c>
      <c r="C39" t="str">
        <f t="shared" si="0"/>
        <v>N.</v>
      </c>
      <c r="D39" t="str">
        <f t="shared" si="1"/>
        <v xml:space="preserve"> Rovella</v>
      </c>
      <c r="M39" t="s">
        <v>240</v>
      </c>
    </row>
    <row r="40" spans="1:13" x14ac:dyDescent="0.25">
      <c r="C40" t="str">
        <f t="shared" si="0"/>
        <v/>
      </c>
      <c r="D40" t="str">
        <f t="shared" si="1"/>
        <v/>
      </c>
      <c r="M40">
        <v>29</v>
      </c>
    </row>
    <row r="41" spans="1:13" x14ac:dyDescent="0.25">
      <c r="A41" t="str">
        <f>+M73</f>
        <v>C. Ekuban</v>
      </c>
      <c r="C41" t="str">
        <f t="shared" si="0"/>
        <v>C.</v>
      </c>
      <c r="D41" t="str">
        <f t="shared" si="1"/>
        <v xml:space="preserve"> Ekuban</v>
      </c>
      <c r="M41" s="32" t="s">
        <v>241</v>
      </c>
    </row>
    <row r="42" spans="1:13" x14ac:dyDescent="0.25">
      <c r="C42" t="str">
        <f t="shared" si="0"/>
        <v/>
      </c>
      <c r="D42" t="str">
        <f t="shared" si="1"/>
        <v/>
      </c>
      <c r="M42" t="s">
        <v>242</v>
      </c>
    </row>
    <row r="43" spans="1:13" x14ac:dyDescent="0.25">
      <c r="A43" t="str">
        <f>+M76</f>
        <v>M. Destro</v>
      </c>
      <c r="C43" t="str">
        <f t="shared" si="0"/>
        <v>M.</v>
      </c>
      <c r="D43" t="str">
        <f t="shared" si="1"/>
        <v xml:space="preserve"> Destro</v>
      </c>
      <c r="M43">
        <v>11</v>
      </c>
    </row>
    <row r="44" spans="1:13" x14ac:dyDescent="0.25">
      <c r="C44" t="str">
        <f t="shared" si="0"/>
        <v/>
      </c>
      <c r="D44" t="str">
        <f t="shared" si="1"/>
        <v/>
      </c>
      <c r="M44" t="s">
        <v>243</v>
      </c>
    </row>
    <row r="45" spans="1:13" x14ac:dyDescent="0.25">
      <c r="A45" t="str">
        <f>+M79</f>
        <v>M. Fares</v>
      </c>
      <c r="C45" t="str">
        <f t="shared" si="0"/>
        <v>M.</v>
      </c>
      <c r="D45" t="str">
        <f t="shared" si="1"/>
        <v xml:space="preserve"> Fares</v>
      </c>
      <c r="M45" s="32" t="s">
        <v>244</v>
      </c>
    </row>
    <row r="46" spans="1:13" x14ac:dyDescent="0.25">
      <c r="C46" t="str">
        <f t="shared" si="0"/>
        <v/>
      </c>
      <c r="D46" t="str">
        <f t="shared" si="1"/>
        <v/>
      </c>
      <c r="M46" s="32">
        <v>22</v>
      </c>
    </row>
    <row r="47" spans="1:13" x14ac:dyDescent="0.25">
      <c r="M47" s="32">
        <v>37684</v>
      </c>
    </row>
    <row r="48" spans="1:13" x14ac:dyDescent="0.25">
      <c r="M48" s="32" t="s">
        <v>245</v>
      </c>
    </row>
    <row r="49" spans="13:13" x14ac:dyDescent="0.25">
      <c r="M49" s="32" t="s">
        <v>246</v>
      </c>
    </row>
    <row r="50" spans="13:13" x14ac:dyDescent="0.25">
      <c r="M50">
        <v>57</v>
      </c>
    </row>
    <row r="51" spans="13:13" x14ac:dyDescent="0.25">
      <c r="M51" t="s">
        <v>247</v>
      </c>
    </row>
    <row r="52" spans="13:13" x14ac:dyDescent="0.25">
      <c r="M52" t="s">
        <v>248</v>
      </c>
    </row>
    <row r="53" spans="13:13" x14ac:dyDescent="0.25">
      <c r="M53">
        <v>18</v>
      </c>
    </row>
    <row r="54" spans="13:13" x14ac:dyDescent="0.25">
      <c r="M54" t="s">
        <v>249</v>
      </c>
    </row>
    <row r="55" spans="13:13" x14ac:dyDescent="0.25">
      <c r="M55" t="s">
        <v>250</v>
      </c>
    </row>
    <row r="56" spans="13:13" x14ac:dyDescent="0.25">
      <c r="M56">
        <v>15</v>
      </c>
    </row>
    <row r="57" spans="13:13" x14ac:dyDescent="0.25">
      <c r="M57" t="s">
        <v>251</v>
      </c>
    </row>
    <row r="58" spans="13:13" x14ac:dyDescent="0.25">
      <c r="M58" t="s">
        <v>252</v>
      </c>
    </row>
    <row r="59" spans="13:13" x14ac:dyDescent="0.25">
      <c r="M59">
        <v>4</v>
      </c>
    </row>
    <row r="60" spans="13:13" x14ac:dyDescent="0.25">
      <c r="M60" t="s">
        <v>253</v>
      </c>
    </row>
    <row r="61" spans="13:13" x14ac:dyDescent="0.25">
      <c r="M61" t="s">
        <v>254</v>
      </c>
    </row>
    <row r="62" spans="13:13" x14ac:dyDescent="0.25">
      <c r="M62">
        <v>50</v>
      </c>
    </row>
    <row r="63" spans="13:13" x14ac:dyDescent="0.25">
      <c r="M63" t="s">
        <v>255</v>
      </c>
    </row>
    <row r="64" spans="13:13" x14ac:dyDescent="0.25">
      <c r="M64" t="s">
        <v>256</v>
      </c>
    </row>
    <row r="65" spans="13:13" x14ac:dyDescent="0.25">
      <c r="M65">
        <v>94</v>
      </c>
    </row>
    <row r="66" spans="13:13" x14ac:dyDescent="0.25">
      <c r="M66" t="s">
        <v>257</v>
      </c>
    </row>
    <row r="67" spans="13:13" x14ac:dyDescent="0.25">
      <c r="M67" t="s">
        <v>258</v>
      </c>
    </row>
    <row r="68" spans="13:13" x14ac:dyDescent="0.25">
      <c r="M68">
        <v>27</v>
      </c>
    </row>
    <row r="69" spans="13:13" x14ac:dyDescent="0.25">
      <c r="M69" t="s">
        <v>259</v>
      </c>
    </row>
    <row r="70" spans="13:13" x14ac:dyDescent="0.25">
      <c r="M70" t="s">
        <v>260</v>
      </c>
    </row>
    <row r="71" spans="13:13" x14ac:dyDescent="0.25">
      <c r="M71">
        <v>65</v>
      </c>
    </row>
    <row r="72" spans="13:13" x14ac:dyDescent="0.25">
      <c r="M72" t="s">
        <v>261</v>
      </c>
    </row>
    <row r="73" spans="13:13" x14ac:dyDescent="0.25">
      <c r="M73" t="s">
        <v>262</v>
      </c>
    </row>
    <row r="74" spans="13:13" x14ac:dyDescent="0.25">
      <c r="M74">
        <v>20</v>
      </c>
    </row>
    <row r="75" spans="13:13" x14ac:dyDescent="0.25">
      <c r="M75" t="s">
        <v>263</v>
      </c>
    </row>
    <row r="76" spans="13:13" x14ac:dyDescent="0.25">
      <c r="M76" t="s">
        <v>264</v>
      </c>
    </row>
    <row r="77" spans="13:13" x14ac:dyDescent="0.25">
      <c r="M77">
        <v>23</v>
      </c>
    </row>
    <row r="78" spans="13:13" x14ac:dyDescent="0.25">
      <c r="M78" t="s">
        <v>265</v>
      </c>
    </row>
    <row r="79" spans="13:13" x14ac:dyDescent="0.25">
      <c r="M79" t="s">
        <v>266</v>
      </c>
    </row>
    <row r="80" spans="13:13" x14ac:dyDescent="0.25">
      <c r="M80">
        <v>18</v>
      </c>
    </row>
  </sheetData>
  <hyperlinks>
    <hyperlink ref="P1" r:id="rId1" display="https://oddspedia.com/football/" xr:uid="{DBE0F36E-0809-4585-A41D-A24AF401E47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Giocatori</vt:lpstr>
      <vt:lpstr>Foglio1</vt:lpstr>
      <vt:lpstr>Giocatore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Principale</dc:creator>
  <cp:lastModifiedBy>Maidirebet</cp:lastModifiedBy>
  <dcterms:created xsi:type="dcterms:W3CDTF">2020-02-18T17:33:33Z</dcterms:created>
  <dcterms:modified xsi:type="dcterms:W3CDTF">2021-10-25T21:23:07Z</dcterms:modified>
</cp:coreProperties>
</file>