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20" yWindow="105" windowWidth="28695" windowHeight="12540"/>
  </bookViews>
  <sheets>
    <sheet name="Foglio1" sheetId="1" r:id="rId1"/>
  </sheets>
  <definedNames>
    <definedName name="_xlnm._FilterDatabase" localSheetId="0" hidden="1">Foglio1!$B$4:$K$4</definedName>
  </definedNames>
  <calcPr calcId="124519"/>
</workbook>
</file>

<file path=xl/calcChain.xml><?xml version="1.0" encoding="utf-8"?>
<calcChain xmlns="http://schemas.openxmlformats.org/spreadsheetml/2006/main">
  <c r="H97" i="1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K97"/>
  <c r="J97" s="1"/>
  <c r="K96"/>
  <c r="J96" s="1"/>
  <c r="K95"/>
  <c r="J95" s="1"/>
  <c r="K94"/>
  <c r="J94" s="1"/>
  <c r="K93"/>
  <c r="J93" s="1"/>
  <c r="K92"/>
  <c r="J92" s="1"/>
  <c r="K91"/>
  <c r="J91" s="1"/>
  <c r="K90"/>
  <c r="J90" s="1"/>
  <c r="K89"/>
  <c r="J89" s="1"/>
  <c r="K88"/>
  <c r="J88" s="1"/>
  <c r="K87"/>
  <c r="J87" s="1"/>
  <c r="K86"/>
  <c r="J86" s="1"/>
  <c r="K85"/>
  <c r="J85" s="1"/>
  <c r="K84"/>
  <c r="J84" s="1"/>
  <c r="K83"/>
  <c r="J83" s="1"/>
  <c r="K82"/>
  <c r="J82" s="1"/>
  <c r="K81"/>
  <c r="J81" s="1"/>
  <c r="H2"/>
  <c r="L13"/>
  <c r="L8"/>
  <c r="L9" l="1"/>
  <c r="L14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K5" s="1"/>
  <c r="J5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K6" l="1"/>
  <c r="J6" s="1"/>
  <c r="K7" s="1"/>
  <c r="J7" s="1"/>
  <c r="K8" s="1"/>
  <c r="J8" s="1"/>
  <c r="K9" s="1"/>
  <c r="J9" s="1"/>
  <c r="K10" s="1"/>
  <c r="J10" s="1"/>
  <c r="K11" s="1"/>
  <c r="J11" s="1"/>
  <c r="K12" s="1"/>
  <c r="J12" s="1"/>
  <c r="K13" s="1"/>
  <c r="J13" s="1"/>
  <c r="K14" s="1"/>
  <c r="J14" s="1"/>
  <c r="K15" s="1"/>
  <c r="J15" s="1"/>
  <c r="K16" s="1"/>
  <c r="J16" s="1"/>
  <c r="K17" s="1"/>
  <c r="J17" s="1"/>
  <c r="K18" s="1"/>
  <c r="J18" s="1"/>
  <c r="K19" s="1"/>
  <c r="J19" s="1"/>
  <c r="K20" s="1"/>
  <c r="J20" s="1"/>
  <c r="K21" s="1"/>
  <c r="J21" s="1"/>
  <c r="K22" s="1"/>
  <c r="J22" s="1"/>
  <c r="K23" s="1"/>
  <c r="J23" s="1"/>
  <c r="K24" s="1"/>
  <c r="J24" s="1"/>
  <c r="K25" s="1"/>
  <c r="J25" s="1"/>
  <c r="K26" s="1"/>
  <c r="J26" s="1"/>
  <c r="K27" s="1"/>
  <c r="J27" s="1"/>
  <c r="K28" s="1"/>
  <c r="J28" s="1"/>
  <c r="K29" s="1"/>
  <c r="J29" s="1"/>
  <c r="K30" s="1"/>
  <c r="J30" s="1"/>
  <c r="K31" s="1"/>
  <c r="J31" s="1"/>
  <c r="K32" s="1"/>
  <c r="J32" s="1"/>
  <c r="K33" s="1"/>
  <c r="J33" s="1"/>
  <c r="K34" s="1"/>
  <c r="J34" s="1"/>
  <c r="K35" s="1"/>
  <c r="J35" s="1"/>
  <c r="K36" s="1"/>
  <c r="J36" s="1"/>
  <c r="K37" s="1"/>
  <c r="J37" s="1"/>
  <c r="K38" s="1"/>
  <c r="J38" s="1"/>
  <c r="K39" s="1"/>
  <c r="J39" s="1"/>
  <c r="K40" s="1"/>
  <c r="J40" s="1"/>
  <c r="K41" s="1"/>
  <c r="J41" s="1"/>
  <c r="K42" s="1"/>
  <c r="J42" s="1"/>
  <c r="K43" s="1"/>
  <c r="J43" s="1"/>
  <c r="K44" s="1"/>
  <c r="J44" s="1"/>
  <c r="K45" s="1"/>
  <c r="J45" s="1"/>
  <c r="K46" s="1"/>
  <c r="J46" s="1"/>
  <c r="K47" s="1"/>
  <c r="J47" s="1"/>
  <c r="K48" s="1"/>
  <c r="J48" s="1"/>
  <c r="K49" s="1"/>
  <c r="J49" s="1"/>
  <c r="K50" s="1"/>
  <c r="J50" s="1"/>
  <c r="K51" s="1"/>
  <c r="J51" s="1"/>
  <c r="K52" s="1"/>
  <c r="J52" s="1"/>
  <c r="K53" s="1"/>
  <c r="J53" s="1"/>
  <c r="K54" s="1"/>
  <c r="J54" s="1"/>
  <c r="K55" s="1"/>
  <c r="J55" s="1"/>
  <c r="K56" s="1"/>
  <c r="J56" s="1"/>
  <c r="K57" s="1"/>
  <c r="J57" s="1"/>
  <c r="K58" s="1"/>
  <c r="J58" s="1"/>
  <c r="K59" s="1"/>
  <c r="J59" s="1"/>
  <c r="K60" s="1"/>
  <c r="J60" s="1"/>
  <c r="K61" s="1"/>
  <c r="J61" s="1"/>
  <c r="K62" s="1"/>
  <c r="J62" s="1"/>
  <c r="K63" s="1"/>
  <c r="J63" s="1"/>
  <c r="K64" s="1"/>
  <c r="J64" s="1"/>
  <c r="K65" s="1"/>
  <c r="J65" s="1"/>
  <c r="K66" s="1"/>
  <c r="J66" s="1"/>
  <c r="K67" s="1"/>
  <c r="J67" s="1"/>
  <c r="K68" s="1"/>
  <c r="J68" s="1"/>
  <c r="K69" s="1"/>
  <c r="J69" s="1"/>
  <c r="K70" s="1"/>
  <c r="J70" s="1"/>
  <c r="K71" s="1"/>
  <c r="J71" s="1"/>
  <c r="K72" s="1"/>
  <c r="J72" s="1"/>
  <c r="K73" s="1"/>
  <c r="J73" s="1"/>
  <c r="K74" s="1"/>
  <c r="J74" s="1"/>
  <c r="K75" s="1"/>
  <c r="J75" s="1"/>
  <c r="K76" s="1"/>
  <c r="J76" s="1"/>
  <c r="K77" s="1"/>
  <c r="J77" s="1"/>
  <c r="K78" s="1"/>
  <c r="J78" s="1"/>
  <c r="K79" s="1"/>
  <c r="J79" s="1"/>
  <c r="K80" s="1"/>
  <c r="J80" s="1"/>
</calcChain>
</file>

<file path=xl/sharedStrings.xml><?xml version="1.0" encoding="utf-8"?>
<sst xmlns="http://schemas.openxmlformats.org/spreadsheetml/2006/main" count="167" uniqueCount="14">
  <si>
    <t>ID</t>
  </si>
  <si>
    <t>Partita</t>
  </si>
  <si>
    <t>Segno</t>
  </si>
  <si>
    <t>Quota</t>
  </si>
  <si>
    <t>Puntata</t>
  </si>
  <si>
    <t>V/P</t>
  </si>
  <si>
    <t>Vincita</t>
  </si>
  <si>
    <t>Guadagno</t>
  </si>
  <si>
    <t>Cassa</t>
  </si>
  <si>
    <t>V</t>
  </si>
  <si>
    <t>P</t>
  </si>
  <si>
    <t>CASSA INIZIALE</t>
  </si>
  <si>
    <t>INVESTIMENTO</t>
  </si>
  <si>
    <t>Calcio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</si>
</sst>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0.00_ ;[Red]\-0.00\ "/>
    <numFmt numFmtId="165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3366FF"/>
      </left>
      <right/>
      <top style="double">
        <color rgb="FF3366FF"/>
      </top>
      <bottom/>
      <diagonal/>
    </border>
    <border>
      <left/>
      <right/>
      <top style="double">
        <color rgb="FF3366FF"/>
      </top>
      <bottom/>
      <diagonal/>
    </border>
    <border>
      <left/>
      <right style="double">
        <color rgb="FF3366FF"/>
      </right>
      <top style="double">
        <color rgb="FF3366FF"/>
      </top>
      <bottom/>
      <diagonal/>
    </border>
    <border>
      <left style="double">
        <color rgb="FF3366FF"/>
      </left>
      <right/>
      <top/>
      <bottom/>
      <diagonal/>
    </border>
    <border>
      <left/>
      <right style="double">
        <color rgb="FF3366FF"/>
      </right>
      <top/>
      <bottom/>
      <diagonal/>
    </border>
    <border>
      <left style="double">
        <color rgb="FF3366FF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3366FF"/>
      </left>
      <right/>
      <top/>
      <bottom style="double">
        <color rgb="FF3366FF"/>
      </bottom>
      <diagonal/>
    </border>
    <border>
      <left/>
      <right/>
      <top/>
      <bottom style="double">
        <color rgb="FF3366FF"/>
      </bottom>
      <diagonal/>
    </border>
    <border>
      <left/>
      <right style="double">
        <color rgb="FF3366FF"/>
      </right>
      <top/>
      <bottom style="double">
        <color rgb="FF3366FF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8" fontId="1" fillId="4" borderId="4" xfId="0" applyNumberFormat="1" applyFon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8" fontId="0" fillId="4" borderId="1" xfId="0" applyNumberFormat="1" applyFill="1" applyBorder="1" applyAlignment="1" applyProtection="1">
      <alignment horizontal="center"/>
      <protection locked="0"/>
    </xf>
    <xf numFmtId="8" fontId="0" fillId="4" borderId="1" xfId="0" applyNumberFormat="1" applyFill="1" applyBorder="1" applyAlignment="1">
      <alignment horizontal="center"/>
    </xf>
    <xf numFmtId="8" fontId="0" fillId="4" borderId="2" xfId="0" applyNumberForma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0" fontId="1" fillId="4" borderId="12" xfId="0" applyNumberFormat="1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/>
    <xf numFmtId="0" fontId="0" fillId="4" borderId="10" xfId="0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e" xfId="0" builtinId="0"/>
  </cellStyles>
  <dxfs count="2"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colors>
    <mruColors>
      <color rgb="FF6699FF"/>
      <color rgb="FFFDF47B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0454396325459317"/>
          <c:y val="2.8252405949256338E-2"/>
          <c:w val="0.68046981627296588"/>
          <c:h val="0.79822506561679785"/>
        </c:manualLayout>
      </c:layout>
      <c:scatterChart>
        <c:scatterStyle val="lineMarker"/>
        <c:ser>
          <c:idx val="1"/>
          <c:order val="0"/>
          <c:marker>
            <c:symbol val="none"/>
          </c:marker>
          <c:yVal>
            <c:numRef>
              <c:f>Foglio1!$J$5:$J$96</c:f>
              <c:numCache>
                <c:formatCode>0.00</c:formatCode>
                <c:ptCount val="92"/>
                <c:pt idx="0">
                  <c:v>8.3000000000000007</c:v>
                </c:pt>
                <c:pt idx="1">
                  <c:v>16.600000000000001</c:v>
                </c:pt>
                <c:pt idx="2">
                  <c:v>-4.3999999999999986</c:v>
                </c:pt>
                <c:pt idx="3">
                  <c:v>3.9000000000000021</c:v>
                </c:pt>
                <c:pt idx="4">
                  <c:v>-6.0999999999999979</c:v>
                </c:pt>
                <c:pt idx="5">
                  <c:v>-27.099999999999998</c:v>
                </c:pt>
                <c:pt idx="6">
                  <c:v>-61.099999999999994</c:v>
                </c:pt>
                <c:pt idx="7">
                  <c:v>-14.61999999999999</c:v>
                </c:pt>
                <c:pt idx="8">
                  <c:v>6.1300000000000097</c:v>
                </c:pt>
                <c:pt idx="9">
                  <c:v>-3.8699999999999903</c:v>
                </c:pt>
                <c:pt idx="10">
                  <c:v>13.560000000000009</c:v>
                </c:pt>
                <c:pt idx="11">
                  <c:v>21.86000000000001</c:v>
                </c:pt>
                <c:pt idx="12">
                  <c:v>30.160000000000011</c:v>
                </c:pt>
                <c:pt idx="13">
                  <c:v>20.160000000000011</c:v>
                </c:pt>
                <c:pt idx="14">
                  <c:v>-0.8399999999999892</c:v>
                </c:pt>
                <c:pt idx="15">
                  <c:v>-34.839999999999989</c:v>
                </c:pt>
                <c:pt idx="16">
                  <c:v>-90.839999999999989</c:v>
                </c:pt>
                <c:pt idx="17">
                  <c:v>-22.779999999999987</c:v>
                </c:pt>
                <c:pt idx="18">
                  <c:v>23.700000000000017</c:v>
                </c:pt>
                <c:pt idx="19">
                  <c:v>49.430000000000021</c:v>
                </c:pt>
                <c:pt idx="20">
                  <c:v>39.430000000000021</c:v>
                </c:pt>
                <c:pt idx="21">
                  <c:v>56.860000000000021</c:v>
                </c:pt>
                <c:pt idx="22">
                  <c:v>65.160000000000025</c:v>
                </c:pt>
                <c:pt idx="23">
                  <c:v>73.460000000000022</c:v>
                </c:pt>
                <c:pt idx="24">
                  <c:v>63.460000000000022</c:v>
                </c:pt>
                <c:pt idx="25">
                  <c:v>80.890000000000015</c:v>
                </c:pt>
                <c:pt idx="26">
                  <c:v>89.190000000000012</c:v>
                </c:pt>
                <c:pt idx="27">
                  <c:v>97.490000000000009</c:v>
                </c:pt>
                <c:pt idx="28">
                  <c:v>105.79</c:v>
                </c:pt>
                <c:pt idx="29">
                  <c:v>95.79</c:v>
                </c:pt>
                <c:pt idx="30">
                  <c:v>113.22</c:v>
                </c:pt>
                <c:pt idx="31">
                  <c:v>121.52</c:v>
                </c:pt>
                <c:pt idx="32">
                  <c:v>129.82</c:v>
                </c:pt>
                <c:pt idx="33">
                  <c:v>138.12</c:v>
                </c:pt>
                <c:pt idx="34">
                  <c:v>128.12</c:v>
                </c:pt>
                <c:pt idx="35">
                  <c:v>145.55000000000001</c:v>
                </c:pt>
                <c:pt idx="36">
                  <c:v>153.85000000000002</c:v>
                </c:pt>
                <c:pt idx="37">
                  <c:v>143.85000000000002</c:v>
                </c:pt>
                <c:pt idx="38">
                  <c:v>122.85000000000002</c:v>
                </c:pt>
                <c:pt idx="39">
                  <c:v>151.07000000000002</c:v>
                </c:pt>
                <c:pt idx="40">
                  <c:v>166.01000000000002</c:v>
                </c:pt>
                <c:pt idx="41">
                  <c:v>156.01000000000002</c:v>
                </c:pt>
                <c:pt idx="42">
                  <c:v>135.01000000000002</c:v>
                </c:pt>
                <c:pt idx="43">
                  <c:v>163.23000000000002</c:v>
                </c:pt>
                <c:pt idx="44">
                  <c:v>178.17000000000002</c:v>
                </c:pt>
                <c:pt idx="45">
                  <c:v>168.17000000000002</c:v>
                </c:pt>
                <c:pt idx="46">
                  <c:v>185.60000000000002</c:v>
                </c:pt>
                <c:pt idx="47">
                  <c:v>175.60000000000002</c:v>
                </c:pt>
                <c:pt idx="48">
                  <c:v>193.03000000000003</c:v>
                </c:pt>
                <c:pt idx="49">
                  <c:v>183.03000000000003</c:v>
                </c:pt>
                <c:pt idx="50">
                  <c:v>162.03000000000003</c:v>
                </c:pt>
                <c:pt idx="51">
                  <c:v>190.25000000000003</c:v>
                </c:pt>
                <c:pt idx="52">
                  <c:v>198.55000000000004</c:v>
                </c:pt>
                <c:pt idx="53">
                  <c:v>206.85000000000005</c:v>
                </c:pt>
                <c:pt idx="54">
                  <c:v>196.85000000000005</c:v>
                </c:pt>
                <c:pt idx="55">
                  <c:v>214.28000000000006</c:v>
                </c:pt>
                <c:pt idx="56">
                  <c:v>222.58000000000007</c:v>
                </c:pt>
                <c:pt idx="57">
                  <c:v>212.58000000000007</c:v>
                </c:pt>
                <c:pt idx="58">
                  <c:v>230.01000000000008</c:v>
                </c:pt>
                <c:pt idx="59">
                  <c:v>238.31000000000009</c:v>
                </c:pt>
                <c:pt idx="60">
                  <c:v>246.6100000000001</c:v>
                </c:pt>
                <c:pt idx="61">
                  <c:v>236.6100000000001</c:v>
                </c:pt>
                <c:pt idx="62">
                  <c:v>254.04000000000011</c:v>
                </c:pt>
                <c:pt idx="63">
                  <c:v>262.34000000000009</c:v>
                </c:pt>
                <c:pt idx="64">
                  <c:v>252.34000000000009</c:v>
                </c:pt>
                <c:pt idx="65">
                  <c:v>269.7700000000001</c:v>
                </c:pt>
                <c:pt idx="66">
                  <c:v>259.7700000000001</c:v>
                </c:pt>
                <c:pt idx="67">
                  <c:v>238.7700000000001</c:v>
                </c:pt>
                <c:pt idx="68">
                  <c:v>266.99000000000012</c:v>
                </c:pt>
                <c:pt idx="69">
                  <c:v>281.93000000000012</c:v>
                </c:pt>
                <c:pt idx="70">
                  <c:v>290.23000000000013</c:v>
                </c:pt>
                <c:pt idx="71">
                  <c:v>280.23000000000013</c:v>
                </c:pt>
                <c:pt idx="72">
                  <c:v>297.66000000000014</c:v>
                </c:pt>
                <c:pt idx="73">
                  <c:v>305.96000000000015</c:v>
                </c:pt>
                <c:pt idx="74">
                  <c:v>295.96000000000015</c:v>
                </c:pt>
                <c:pt idx="75">
                  <c:v>313.39000000000016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</c:numCache>
            </c:numRef>
          </c:yVal>
        </c:ser>
        <c:axId val="135218304"/>
        <c:axId val="135219840"/>
      </c:scatterChart>
      <c:valAx>
        <c:axId val="135218304"/>
        <c:scaling>
          <c:orientation val="minMax"/>
        </c:scaling>
        <c:axPos val="b"/>
        <c:tickLblPos val="nextTo"/>
        <c:crossAx val="135219840"/>
        <c:crosses val="autoZero"/>
        <c:crossBetween val="midCat"/>
      </c:valAx>
      <c:valAx>
        <c:axId val="135219840"/>
        <c:scaling>
          <c:orientation val="minMax"/>
        </c:scaling>
        <c:axPos val="l"/>
        <c:numFmt formatCode="0.00" sourceLinked="1"/>
        <c:tickLblPos val="nextTo"/>
        <c:crossAx val="135218304"/>
        <c:crosses val="autoZero"/>
        <c:crossBetween val="midCat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effectLst>
          <a:outerShdw blurRad="50800" dist="50800" dir="5400000" algn="ctr" rotWithShape="0">
            <a:srgbClr val="6699FF"/>
          </a:outerShdw>
        </a:effectLst>
      </c:spPr>
    </c:plotArea>
    <c:legend>
      <c:legendPos val="r"/>
      <c:layout/>
    </c:legend>
    <c:plotVisOnly val="1"/>
  </c:chart>
  <c:spPr>
    <a:solidFill>
      <a:schemeClr val="accent6">
        <a:lumMod val="40000"/>
        <a:lumOff val="60000"/>
      </a:schemeClr>
    </a:solidFill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aidirebet.altervista.org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514349</xdr:colOff>
      <xdr:row>2</xdr:row>
      <xdr:rowOff>66675</xdr:rowOff>
    </xdr:from>
    <xdr:to>
      <xdr:col>24</xdr:col>
      <xdr:colOff>28574</xdr:colOff>
      <xdr:row>41</xdr:row>
      <xdr:rowOff>161925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571500</xdr:colOff>
      <xdr:row>1</xdr:row>
      <xdr:rowOff>9525</xdr:rowOff>
    </xdr:from>
    <xdr:to>
      <xdr:col>11</xdr:col>
      <xdr:colOff>19050</xdr:colOff>
      <xdr:row>3</xdr:row>
      <xdr:rowOff>1465</xdr:rowOff>
    </xdr:to>
    <xdr:pic>
      <xdr:nvPicPr>
        <xdr:cNvPr id="5" name="Immagine 4" descr="logo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91600" y="200025"/>
          <a:ext cx="619125" cy="38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74"/>
  <sheetViews>
    <sheetView tabSelected="1" topLeftCell="B1" workbookViewId="0">
      <selection activeCell="F81" sqref="F81"/>
    </sheetView>
  </sheetViews>
  <sheetFormatPr defaultRowHeight="15"/>
  <cols>
    <col min="1" max="2" width="9.140625" style="1"/>
    <col min="3" max="3" width="52.42578125" style="3" customWidth="1"/>
    <col min="4" max="5" width="9.140625" style="1"/>
    <col min="6" max="6" width="14.5703125" style="1" bestFit="1" customWidth="1"/>
    <col min="7" max="7" width="9.140625" style="1"/>
    <col min="8" max="8" width="11.7109375" style="4" bestFit="1" customWidth="1"/>
    <col min="9" max="9" width="9.5703125" style="1" customWidth="1"/>
    <col min="10" max="10" width="0.42578125" style="7" customWidth="1"/>
    <col min="11" max="11" width="9" style="1" customWidth="1"/>
    <col min="12" max="12" width="8.140625" style="5" bestFit="1" customWidth="1"/>
    <col min="13" max="16" width="9.140625" style="1"/>
    <col min="17" max="17" width="12" style="1" bestFit="1" customWidth="1"/>
    <col min="18" max="18" width="9.140625" style="1"/>
    <col min="19" max="19" width="9.7109375" style="1" bestFit="1" customWidth="1"/>
    <col min="20" max="16384" width="9.140625" style="1"/>
  </cols>
  <sheetData>
    <row r="1" spans="2:25" ht="15.75" thickBot="1"/>
    <row r="2" spans="2:25" ht="15.75" thickTop="1">
      <c r="B2" s="10"/>
      <c r="C2" s="11" t="s">
        <v>11</v>
      </c>
      <c r="D2" s="12">
        <v>0</v>
      </c>
      <c r="E2" s="13"/>
      <c r="F2" s="11" t="s">
        <v>12</v>
      </c>
      <c r="G2" s="13"/>
      <c r="H2" s="14">
        <f>SUM(F:F)</f>
        <v>1394</v>
      </c>
      <c r="I2" s="13"/>
      <c r="J2" s="15"/>
      <c r="K2" s="13"/>
      <c r="L2" s="11"/>
      <c r="M2" s="13"/>
      <c r="N2" s="13"/>
      <c r="O2" s="13"/>
      <c r="P2" s="13"/>
      <c r="Q2" s="11"/>
      <c r="R2" s="13"/>
      <c r="S2" s="16"/>
      <c r="T2" s="13"/>
      <c r="U2" s="45"/>
      <c r="V2" s="45"/>
      <c r="W2" s="14"/>
      <c r="X2" s="13"/>
      <c r="Y2" s="17"/>
    </row>
    <row r="3" spans="2:25">
      <c r="B3" s="18"/>
      <c r="C3" s="19"/>
      <c r="D3" s="20"/>
      <c r="E3" s="20"/>
      <c r="F3" s="20"/>
      <c r="G3" s="20"/>
      <c r="H3" s="21"/>
      <c r="I3" s="20"/>
      <c r="J3" s="22"/>
      <c r="K3" s="20"/>
      <c r="L3" s="23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4"/>
    </row>
    <row r="4" spans="2:25">
      <c r="B4" s="25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7" t="s">
        <v>6</v>
      </c>
      <c r="I4" s="26" t="s">
        <v>7</v>
      </c>
      <c r="J4" s="28"/>
      <c r="K4" s="29" t="s">
        <v>8</v>
      </c>
      <c r="L4" s="2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</row>
    <row r="5" spans="2:25" ht="15.75" thickBot="1">
      <c r="B5" s="25">
        <v>1</v>
      </c>
      <c r="C5" s="30" t="s">
        <v>13</v>
      </c>
      <c r="D5" s="31">
        <v>1</v>
      </c>
      <c r="E5" s="31">
        <v>1.83</v>
      </c>
      <c r="F5" s="32">
        <v>10</v>
      </c>
      <c r="G5" s="32" t="s">
        <v>9</v>
      </c>
      <c r="H5" s="33">
        <f>IF(F5="","",IF(G5="V",F5*E5,-F5))</f>
        <v>18.3</v>
      </c>
      <c r="I5" s="33">
        <f>IF(G5="V",H5-F5,H5)</f>
        <v>8.3000000000000007</v>
      </c>
      <c r="J5" s="28">
        <f>IF(K5&lt;&gt;"",K5,NA())</f>
        <v>8.3000000000000007</v>
      </c>
      <c r="K5" s="34">
        <f>IF(F5="","",+D2+I5)</f>
        <v>8.3000000000000007</v>
      </c>
      <c r="L5" s="2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4"/>
    </row>
    <row r="6" spans="2:25" ht="16.5" thickTop="1" thickBot="1">
      <c r="B6" s="25">
        <v>2</v>
      </c>
      <c r="C6" s="30" t="s">
        <v>13</v>
      </c>
      <c r="D6" s="31">
        <v>1</v>
      </c>
      <c r="E6" s="31">
        <v>1.83</v>
      </c>
      <c r="F6" s="32">
        <v>10</v>
      </c>
      <c r="G6" s="32" t="s">
        <v>9</v>
      </c>
      <c r="H6" s="33">
        <f t="shared" ref="H6:H69" si="0">IF(F6="","",IF(G6="V",F6*E6,-F6))</f>
        <v>18.3</v>
      </c>
      <c r="I6" s="33">
        <f t="shared" ref="I6:I8" si="1">IF(G6="V",H6-F6,H6)</f>
        <v>8.3000000000000007</v>
      </c>
      <c r="J6" s="28">
        <f t="shared" ref="J6:J69" si="2">IF(K6&lt;&gt;"",K6,NA())</f>
        <v>16.600000000000001</v>
      </c>
      <c r="K6" s="34">
        <f>IF(F6="","",+J5+I6)</f>
        <v>16.600000000000001</v>
      </c>
      <c r="L6" s="8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4"/>
    </row>
    <row r="7" spans="2:25" ht="16.5" thickTop="1" thickBot="1">
      <c r="B7" s="25">
        <f>+$B$5+B6</f>
        <v>3</v>
      </c>
      <c r="C7" s="30" t="s">
        <v>13</v>
      </c>
      <c r="D7" s="31">
        <v>1</v>
      </c>
      <c r="E7" s="31">
        <v>1.83</v>
      </c>
      <c r="F7" s="32">
        <v>21</v>
      </c>
      <c r="G7" s="32" t="s">
        <v>10</v>
      </c>
      <c r="H7" s="33">
        <f t="shared" si="0"/>
        <v>-21</v>
      </c>
      <c r="I7" s="33">
        <f t="shared" si="1"/>
        <v>-21</v>
      </c>
      <c r="J7" s="28">
        <f t="shared" si="2"/>
        <v>-4.3999999999999986</v>
      </c>
      <c r="K7" s="34">
        <f t="shared" ref="K7:K70" si="3">IF(F7="","",+J6+I7)</f>
        <v>-4.3999999999999986</v>
      </c>
      <c r="L7" s="3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4"/>
    </row>
    <row r="8" spans="2:25" ht="16.5" thickTop="1" thickBot="1">
      <c r="B8" s="25">
        <f t="shared" ref="B8:B71" si="4">+$B$5+B7</f>
        <v>4</v>
      </c>
      <c r="C8" s="30" t="s">
        <v>13</v>
      </c>
      <c r="D8" s="31">
        <v>1</v>
      </c>
      <c r="E8" s="31">
        <v>1.83</v>
      </c>
      <c r="F8" s="32">
        <v>10</v>
      </c>
      <c r="G8" s="32" t="s">
        <v>9</v>
      </c>
      <c r="H8" s="33">
        <f t="shared" si="0"/>
        <v>18.3</v>
      </c>
      <c r="I8" s="33">
        <f t="shared" si="1"/>
        <v>8.3000000000000007</v>
      </c>
      <c r="J8" s="28">
        <f t="shared" si="2"/>
        <v>3.9000000000000021</v>
      </c>
      <c r="K8" s="34">
        <f t="shared" si="3"/>
        <v>3.9000000000000021</v>
      </c>
      <c r="L8" s="35">
        <f>COUNTIFS(G:G,"V")</f>
        <v>47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4"/>
    </row>
    <row r="9" spans="2:25" ht="16.5" thickTop="1" thickBot="1">
      <c r="B9" s="25">
        <f t="shared" si="4"/>
        <v>5</v>
      </c>
      <c r="C9" s="30" t="s">
        <v>13</v>
      </c>
      <c r="D9" s="31">
        <v>1</v>
      </c>
      <c r="E9" s="31">
        <v>1.83</v>
      </c>
      <c r="F9" s="32">
        <v>10</v>
      </c>
      <c r="G9" s="32" t="s">
        <v>10</v>
      </c>
      <c r="H9" s="33">
        <f t="shared" si="0"/>
        <v>-10</v>
      </c>
      <c r="I9" s="33">
        <f t="shared" ref="I9:I16" si="5">IF(G9="V",H9-F9,H9)</f>
        <v>-10</v>
      </c>
      <c r="J9" s="28">
        <f t="shared" si="2"/>
        <v>-6.0999999999999979</v>
      </c>
      <c r="K9" s="34">
        <f t="shared" si="3"/>
        <v>-6.0999999999999979</v>
      </c>
      <c r="L9" s="36">
        <f>+L8/(L8+L13)</f>
        <v>0.61842105263157898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4"/>
    </row>
    <row r="10" spans="2:25" ht="16.5" thickTop="1" thickBot="1">
      <c r="B10" s="25">
        <f t="shared" si="4"/>
        <v>6</v>
      </c>
      <c r="C10" s="30" t="s">
        <v>13</v>
      </c>
      <c r="D10" s="31">
        <v>1</v>
      </c>
      <c r="E10" s="31">
        <v>1.83</v>
      </c>
      <c r="F10" s="32">
        <v>21</v>
      </c>
      <c r="G10" s="32" t="s">
        <v>10</v>
      </c>
      <c r="H10" s="33">
        <f t="shared" si="0"/>
        <v>-21</v>
      </c>
      <c r="I10" s="33">
        <f t="shared" si="5"/>
        <v>-21</v>
      </c>
      <c r="J10" s="28">
        <f t="shared" si="2"/>
        <v>-27.099999999999998</v>
      </c>
      <c r="K10" s="34">
        <f t="shared" si="3"/>
        <v>-27.099999999999998</v>
      </c>
      <c r="L10" s="3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4"/>
    </row>
    <row r="11" spans="2:25" ht="16.5" thickTop="1" thickBot="1">
      <c r="B11" s="25">
        <f t="shared" si="4"/>
        <v>7</v>
      </c>
      <c r="C11" s="30" t="s">
        <v>13</v>
      </c>
      <c r="D11" s="31">
        <v>1</v>
      </c>
      <c r="E11" s="31">
        <v>1.83</v>
      </c>
      <c r="F11" s="32">
        <v>34</v>
      </c>
      <c r="G11" s="32" t="s">
        <v>10</v>
      </c>
      <c r="H11" s="33">
        <f t="shared" si="0"/>
        <v>-34</v>
      </c>
      <c r="I11" s="33">
        <f t="shared" si="5"/>
        <v>-34</v>
      </c>
      <c r="J11" s="28">
        <f t="shared" si="2"/>
        <v>-61.099999999999994</v>
      </c>
      <c r="K11" s="34">
        <f t="shared" si="3"/>
        <v>-61.099999999999994</v>
      </c>
      <c r="L11" s="9" t="s">
        <v>10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4"/>
    </row>
    <row r="12" spans="2:25" ht="16.5" thickTop="1" thickBot="1">
      <c r="B12" s="25">
        <f t="shared" si="4"/>
        <v>8</v>
      </c>
      <c r="C12" s="30" t="s">
        <v>13</v>
      </c>
      <c r="D12" s="31">
        <v>1</v>
      </c>
      <c r="E12" s="31">
        <v>1.83</v>
      </c>
      <c r="F12" s="32">
        <v>56</v>
      </c>
      <c r="G12" s="32" t="s">
        <v>9</v>
      </c>
      <c r="H12" s="33">
        <f t="shared" si="0"/>
        <v>102.48</v>
      </c>
      <c r="I12" s="33">
        <f t="shared" si="5"/>
        <v>46.480000000000004</v>
      </c>
      <c r="J12" s="28">
        <f t="shared" si="2"/>
        <v>-14.61999999999999</v>
      </c>
      <c r="K12" s="34">
        <f t="shared" si="3"/>
        <v>-14.61999999999999</v>
      </c>
      <c r="L12" s="3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4"/>
    </row>
    <row r="13" spans="2:25" ht="16.5" thickTop="1" thickBot="1">
      <c r="B13" s="25">
        <f t="shared" si="4"/>
        <v>9</v>
      </c>
      <c r="C13" s="30" t="s">
        <v>13</v>
      </c>
      <c r="D13" s="31">
        <v>1</v>
      </c>
      <c r="E13" s="31">
        <v>1.83</v>
      </c>
      <c r="F13" s="32">
        <v>25</v>
      </c>
      <c r="G13" s="32" t="s">
        <v>9</v>
      </c>
      <c r="H13" s="33">
        <f t="shared" si="0"/>
        <v>45.75</v>
      </c>
      <c r="I13" s="33">
        <f t="shared" si="5"/>
        <v>20.75</v>
      </c>
      <c r="J13" s="28">
        <f t="shared" si="2"/>
        <v>6.1300000000000097</v>
      </c>
      <c r="K13" s="34">
        <f t="shared" si="3"/>
        <v>6.1300000000000097</v>
      </c>
      <c r="L13" s="35">
        <f>COUNTIFS(G:G,"P")</f>
        <v>29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4"/>
    </row>
    <row r="14" spans="2:25" ht="16.5" thickTop="1" thickBot="1">
      <c r="B14" s="25">
        <f t="shared" si="4"/>
        <v>10</v>
      </c>
      <c r="C14" s="30" t="s">
        <v>13</v>
      </c>
      <c r="D14" s="31">
        <v>1</v>
      </c>
      <c r="E14" s="31">
        <v>1.83</v>
      </c>
      <c r="F14" s="32">
        <v>10</v>
      </c>
      <c r="G14" s="32" t="s">
        <v>10</v>
      </c>
      <c r="H14" s="33">
        <f t="shared" si="0"/>
        <v>-10</v>
      </c>
      <c r="I14" s="33">
        <f t="shared" si="5"/>
        <v>-10</v>
      </c>
      <c r="J14" s="28">
        <f t="shared" si="2"/>
        <v>-3.8699999999999903</v>
      </c>
      <c r="K14" s="34">
        <f t="shared" si="3"/>
        <v>-3.8699999999999903</v>
      </c>
      <c r="L14" s="36">
        <f>+L13/(L13+L8)</f>
        <v>0.38157894736842107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4"/>
    </row>
    <row r="15" spans="2:25" ht="15.75" thickTop="1">
      <c r="B15" s="25">
        <f t="shared" si="4"/>
        <v>11</v>
      </c>
      <c r="C15" s="30" t="s">
        <v>13</v>
      </c>
      <c r="D15" s="31">
        <v>1</v>
      </c>
      <c r="E15" s="31">
        <v>1.83</v>
      </c>
      <c r="F15" s="32">
        <v>21</v>
      </c>
      <c r="G15" s="32" t="s">
        <v>9</v>
      </c>
      <c r="H15" s="33">
        <f t="shared" si="0"/>
        <v>38.43</v>
      </c>
      <c r="I15" s="33">
        <f t="shared" si="5"/>
        <v>17.43</v>
      </c>
      <c r="J15" s="28">
        <f t="shared" si="2"/>
        <v>13.560000000000009</v>
      </c>
      <c r="K15" s="34">
        <f t="shared" si="3"/>
        <v>13.560000000000009</v>
      </c>
      <c r="L15" s="2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4"/>
    </row>
    <row r="16" spans="2:25">
      <c r="B16" s="25">
        <f t="shared" si="4"/>
        <v>12</v>
      </c>
      <c r="C16" s="30" t="s">
        <v>13</v>
      </c>
      <c r="D16" s="31">
        <v>1</v>
      </c>
      <c r="E16" s="31">
        <v>1.83</v>
      </c>
      <c r="F16" s="32">
        <v>10</v>
      </c>
      <c r="G16" s="32" t="s">
        <v>9</v>
      </c>
      <c r="H16" s="33">
        <f t="shared" si="0"/>
        <v>18.3</v>
      </c>
      <c r="I16" s="33">
        <f t="shared" si="5"/>
        <v>8.3000000000000007</v>
      </c>
      <c r="J16" s="28">
        <f t="shared" si="2"/>
        <v>21.86000000000001</v>
      </c>
      <c r="K16" s="34">
        <f t="shared" si="3"/>
        <v>21.86000000000001</v>
      </c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4"/>
    </row>
    <row r="17" spans="2:25">
      <c r="B17" s="25">
        <f t="shared" si="4"/>
        <v>13</v>
      </c>
      <c r="C17" s="30" t="s">
        <v>13</v>
      </c>
      <c r="D17" s="31">
        <v>1</v>
      </c>
      <c r="E17" s="31">
        <v>1.83</v>
      </c>
      <c r="F17" s="32">
        <v>10</v>
      </c>
      <c r="G17" s="32" t="s">
        <v>9</v>
      </c>
      <c r="H17" s="33">
        <f t="shared" si="0"/>
        <v>18.3</v>
      </c>
      <c r="I17" s="33">
        <f t="shared" ref="I17:I79" si="6">IF(G17="V",H17-F17,H17)</f>
        <v>8.3000000000000007</v>
      </c>
      <c r="J17" s="28">
        <f t="shared" si="2"/>
        <v>30.160000000000011</v>
      </c>
      <c r="K17" s="34">
        <f t="shared" si="3"/>
        <v>30.160000000000011</v>
      </c>
      <c r="L17" s="23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4"/>
    </row>
    <row r="18" spans="2:25">
      <c r="B18" s="25">
        <f t="shared" si="4"/>
        <v>14</v>
      </c>
      <c r="C18" s="30" t="s">
        <v>13</v>
      </c>
      <c r="D18" s="31">
        <v>1</v>
      </c>
      <c r="E18" s="31">
        <v>1.83</v>
      </c>
      <c r="F18" s="32">
        <v>10</v>
      </c>
      <c r="G18" s="32" t="s">
        <v>10</v>
      </c>
      <c r="H18" s="33">
        <f t="shared" si="0"/>
        <v>-10</v>
      </c>
      <c r="I18" s="33">
        <f t="shared" si="6"/>
        <v>-10</v>
      </c>
      <c r="J18" s="28">
        <f t="shared" si="2"/>
        <v>20.160000000000011</v>
      </c>
      <c r="K18" s="34">
        <f t="shared" si="3"/>
        <v>20.160000000000011</v>
      </c>
      <c r="L18" s="23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4"/>
    </row>
    <row r="19" spans="2:25">
      <c r="B19" s="25">
        <f t="shared" si="4"/>
        <v>15</v>
      </c>
      <c r="C19" s="30" t="s">
        <v>13</v>
      </c>
      <c r="D19" s="31">
        <v>1</v>
      </c>
      <c r="E19" s="31">
        <v>1.83</v>
      </c>
      <c r="F19" s="32">
        <v>21</v>
      </c>
      <c r="G19" s="32" t="s">
        <v>10</v>
      </c>
      <c r="H19" s="33">
        <f t="shared" si="0"/>
        <v>-21</v>
      </c>
      <c r="I19" s="33">
        <f t="shared" si="6"/>
        <v>-21</v>
      </c>
      <c r="J19" s="28">
        <f t="shared" si="2"/>
        <v>-0.8399999999999892</v>
      </c>
      <c r="K19" s="34">
        <f t="shared" si="3"/>
        <v>-0.8399999999999892</v>
      </c>
      <c r="L19" s="2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4"/>
    </row>
    <row r="20" spans="2:25">
      <c r="B20" s="25">
        <f t="shared" si="4"/>
        <v>16</v>
      </c>
      <c r="C20" s="30" t="s">
        <v>13</v>
      </c>
      <c r="D20" s="31">
        <v>1</v>
      </c>
      <c r="E20" s="31">
        <v>1.83</v>
      </c>
      <c r="F20" s="32">
        <v>34</v>
      </c>
      <c r="G20" s="32" t="s">
        <v>10</v>
      </c>
      <c r="H20" s="33">
        <f t="shared" si="0"/>
        <v>-34</v>
      </c>
      <c r="I20" s="33">
        <f t="shared" si="6"/>
        <v>-34</v>
      </c>
      <c r="J20" s="28">
        <f t="shared" si="2"/>
        <v>-34.839999999999989</v>
      </c>
      <c r="K20" s="34">
        <f t="shared" si="3"/>
        <v>-34.839999999999989</v>
      </c>
      <c r="L20" s="2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4"/>
    </row>
    <row r="21" spans="2:25">
      <c r="B21" s="25">
        <f t="shared" si="4"/>
        <v>17</v>
      </c>
      <c r="C21" s="30" t="s">
        <v>13</v>
      </c>
      <c r="D21" s="31">
        <v>1</v>
      </c>
      <c r="E21" s="31">
        <v>1.83</v>
      </c>
      <c r="F21" s="32">
        <v>56</v>
      </c>
      <c r="G21" s="32" t="s">
        <v>10</v>
      </c>
      <c r="H21" s="33">
        <f t="shared" si="0"/>
        <v>-56</v>
      </c>
      <c r="I21" s="33">
        <f t="shared" si="6"/>
        <v>-56</v>
      </c>
      <c r="J21" s="28">
        <f t="shared" si="2"/>
        <v>-90.839999999999989</v>
      </c>
      <c r="K21" s="34">
        <f t="shared" si="3"/>
        <v>-90.839999999999989</v>
      </c>
      <c r="L21" s="23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4"/>
    </row>
    <row r="22" spans="2:25">
      <c r="B22" s="25">
        <f t="shared" si="4"/>
        <v>18</v>
      </c>
      <c r="C22" s="30" t="s">
        <v>13</v>
      </c>
      <c r="D22" s="31">
        <v>1</v>
      </c>
      <c r="E22" s="31">
        <v>1.83</v>
      </c>
      <c r="F22" s="32">
        <v>82</v>
      </c>
      <c r="G22" s="32" t="s">
        <v>9</v>
      </c>
      <c r="H22" s="33">
        <f t="shared" si="0"/>
        <v>150.06</v>
      </c>
      <c r="I22" s="33">
        <f t="shared" si="6"/>
        <v>68.06</v>
      </c>
      <c r="J22" s="28">
        <f t="shared" si="2"/>
        <v>-22.779999999999987</v>
      </c>
      <c r="K22" s="34">
        <f t="shared" si="3"/>
        <v>-22.779999999999987</v>
      </c>
      <c r="L22" s="23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4"/>
    </row>
    <row r="23" spans="2:25">
      <c r="B23" s="25">
        <f t="shared" si="4"/>
        <v>19</v>
      </c>
      <c r="C23" s="30" t="s">
        <v>13</v>
      </c>
      <c r="D23" s="31">
        <v>1</v>
      </c>
      <c r="E23" s="31">
        <v>1.83</v>
      </c>
      <c r="F23" s="32">
        <v>56</v>
      </c>
      <c r="G23" s="32" t="s">
        <v>9</v>
      </c>
      <c r="H23" s="33">
        <f t="shared" si="0"/>
        <v>102.48</v>
      </c>
      <c r="I23" s="33">
        <f t="shared" si="6"/>
        <v>46.480000000000004</v>
      </c>
      <c r="J23" s="28">
        <f t="shared" si="2"/>
        <v>23.700000000000017</v>
      </c>
      <c r="K23" s="34">
        <f t="shared" si="3"/>
        <v>23.700000000000017</v>
      </c>
      <c r="L23" s="2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4"/>
    </row>
    <row r="24" spans="2:25">
      <c r="B24" s="25">
        <f t="shared" si="4"/>
        <v>20</v>
      </c>
      <c r="C24" s="30" t="s">
        <v>13</v>
      </c>
      <c r="D24" s="31">
        <v>1</v>
      </c>
      <c r="E24" s="31">
        <v>1.83</v>
      </c>
      <c r="F24" s="32">
        <v>31</v>
      </c>
      <c r="G24" s="32" t="s">
        <v>9</v>
      </c>
      <c r="H24" s="33">
        <f t="shared" si="0"/>
        <v>56.730000000000004</v>
      </c>
      <c r="I24" s="33">
        <f t="shared" si="6"/>
        <v>25.730000000000004</v>
      </c>
      <c r="J24" s="28">
        <f t="shared" si="2"/>
        <v>49.430000000000021</v>
      </c>
      <c r="K24" s="34">
        <f t="shared" si="3"/>
        <v>49.430000000000021</v>
      </c>
      <c r="L24" s="23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4"/>
    </row>
    <row r="25" spans="2:25">
      <c r="B25" s="25">
        <f t="shared" si="4"/>
        <v>21</v>
      </c>
      <c r="C25" s="30" t="s">
        <v>13</v>
      </c>
      <c r="D25" s="31">
        <v>1</v>
      </c>
      <c r="E25" s="31">
        <v>1.83</v>
      </c>
      <c r="F25" s="32">
        <v>10</v>
      </c>
      <c r="G25" s="32" t="s">
        <v>10</v>
      </c>
      <c r="H25" s="33">
        <f t="shared" si="0"/>
        <v>-10</v>
      </c>
      <c r="I25" s="33">
        <f t="shared" si="6"/>
        <v>-10</v>
      </c>
      <c r="J25" s="28">
        <f t="shared" si="2"/>
        <v>39.430000000000021</v>
      </c>
      <c r="K25" s="34">
        <f t="shared" si="3"/>
        <v>39.430000000000021</v>
      </c>
      <c r="L25" s="2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4"/>
    </row>
    <row r="26" spans="2:25">
      <c r="B26" s="25">
        <f t="shared" si="4"/>
        <v>22</v>
      </c>
      <c r="C26" s="30" t="s">
        <v>13</v>
      </c>
      <c r="D26" s="31">
        <v>1</v>
      </c>
      <c r="E26" s="31">
        <v>1.83</v>
      </c>
      <c r="F26" s="32">
        <v>21</v>
      </c>
      <c r="G26" s="32" t="s">
        <v>9</v>
      </c>
      <c r="H26" s="33">
        <f t="shared" si="0"/>
        <v>38.43</v>
      </c>
      <c r="I26" s="33">
        <f t="shared" si="6"/>
        <v>17.43</v>
      </c>
      <c r="J26" s="28">
        <f t="shared" si="2"/>
        <v>56.860000000000021</v>
      </c>
      <c r="K26" s="34">
        <f t="shared" si="3"/>
        <v>56.860000000000021</v>
      </c>
      <c r="L26" s="23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4"/>
    </row>
    <row r="27" spans="2:25">
      <c r="B27" s="25">
        <f t="shared" si="4"/>
        <v>23</v>
      </c>
      <c r="C27" s="30" t="s">
        <v>13</v>
      </c>
      <c r="D27" s="31">
        <v>1</v>
      </c>
      <c r="E27" s="31">
        <v>1.83</v>
      </c>
      <c r="F27" s="32">
        <v>10</v>
      </c>
      <c r="G27" s="32" t="s">
        <v>9</v>
      </c>
      <c r="H27" s="33">
        <f t="shared" si="0"/>
        <v>18.3</v>
      </c>
      <c r="I27" s="33">
        <f t="shared" si="6"/>
        <v>8.3000000000000007</v>
      </c>
      <c r="J27" s="28">
        <f t="shared" si="2"/>
        <v>65.160000000000025</v>
      </c>
      <c r="K27" s="34">
        <f t="shared" si="3"/>
        <v>65.160000000000025</v>
      </c>
      <c r="L27" s="23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4"/>
    </row>
    <row r="28" spans="2:25">
      <c r="B28" s="25">
        <f t="shared" si="4"/>
        <v>24</v>
      </c>
      <c r="C28" s="30" t="s">
        <v>13</v>
      </c>
      <c r="D28" s="31">
        <v>1</v>
      </c>
      <c r="E28" s="31">
        <v>1.83</v>
      </c>
      <c r="F28" s="32">
        <v>10</v>
      </c>
      <c r="G28" s="32" t="s">
        <v>9</v>
      </c>
      <c r="H28" s="33">
        <f t="shared" si="0"/>
        <v>18.3</v>
      </c>
      <c r="I28" s="33">
        <f t="shared" si="6"/>
        <v>8.3000000000000007</v>
      </c>
      <c r="J28" s="28">
        <f t="shared" si="2"/>
        <v>73.460000000000022</v>
      </c>
      <c r="K28" s="34">
        <f t="shared" si="3"/>
        <v>73.460000000000022</v>
      </c>
      <c r="L28" s="23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4"/>
    </row>
    <row r="29" spans="2:25">
      <c r="B29" s="25">
        <f t="shared" si="4"/>
        <v>25</v>
      </c>
      <c r="C29" s="30" t="s">
        <v>13</v>
      </c>
      <c r="D29" s="31">
        <v>1</v>
      </c>
      <c r="E29" s="31">
        <v>1.83</v>
      </c>
      <c r="F29" s="32">
        <v>10</v>
      </c>
      <c r="G29" s="32" t="s">
        <v>10</v>
      </c>
      <c r="H29" s="33">
        <f t="shared" si="0"/>
        <v>-10</v>
      </c>
      <c r="I29" s="33">
        <f t="shared" si="6"/>
        <v>-10</v>
      </c>
      <c r="J29" s="28">
        <f t="shared" si="2"/>
        <v>63.460000000000022</v>
      </c>
      <c r="K29" s="34">
        <f t="shared" si="3"/>
        <v>63.460000000000022</v>
      </c>
      <c r="L29" s="2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4"/>
    </row>
    <row r="30" spans="2:25">
      <c r="B30" s="25">
        <f t="shared" si="4"/>
        <v>26</v>
      </c>
      <c r="C30" s="30" t="s">
        <v>13</v>
      </c>
      <c r="D30" s="31">
        <v>1</v>
      </c>
      <c r="E30" s="31">
        <v>1.83</v>
      </c>
      <c r="F30" s="32">
        <v>21</v>
      </c>
      <c r="G30" s="32" t="s">
        <v>9</v>
      </c>
      <c r="H30" s="33">
        <f t="shared" si="0"/>
        <v>38.43</v>
      </c>
      <c r="I30" s="33">
        <f t="shared" si="6"/>
        <v>17.43</v>
      </c>
      <c r="J30" s="28">
        <f t="shared" si="2"/>
        <v>80.890000000000015</v>
      </c>
      <c r="K30" s="34">
        <f t="shared" si="3"/>
        <v>80.890000000000015</v>
      </c>
      <c r="L30" s="23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4"/>
    </row>
    <row r="31" spans="2:25">
      <c r="B31" s="25">
        <f t="shared" si="4"/>
        <v>27</v>
      </c>
      <c r="C31" s="30" t="s">
        <v>13</v>
      </c>
      <c r="D31" s="31">
        <v>1</v>
      </c>
      <c r="E31" s="31">
        <v>1.83</v>
      </c>
      <c r="F31" s="32">
        <v>10</v>
      </c>
      <c r="G31" s="32" t="s">
        <v>9</v>
      </c>
      <c r="H31" s="33">
        <f t="shared" si="0"/>
        <v>18.3</v>
      </c>
      <c r="I31" s="33">
        <f t="shared" si="6"/>
        <v>8.3000000000000007</v>
      </c>
      <c r="J31" s="28">
        <f t="shared" si="2"/>
        <v>89.190000000000012</v>
      </c>
      <c r="K31" s="34">
        <f t="shared" si="3"/>
        <v>89.190000000000012</v>
      </c>
      <c r="L31" s="23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4"/>
    </row>
    <row r="32" spans="2:25">
      <c r="B32" s="25">
        <f t="shared" si="4"/>
        <v>28</v>
      </c>
      <c r="C32" s="30" t="s">
        <v>13</v>
      </c>
      <c r="D32" s="31">
        <v>1</v>
      </c>
      <c r="E32" s="31">
        <v>1.83</v>
      </c>
      <c r="F32" s="32">
        <v>10</v>
      </c>
      <c r="G32" s="32" t="s">
        <v>9</v>
      </c>
      <c r="H32" s="33">
        <f t="shared" si="0"/>
        <v>18.3</v>
      </c>
      <c r="I32" s="33">
        <f t="shared" si="6"/>
        <v>8.3000000000000007</v>
      </c>
      <c r="J32" s="28">
        <f t="shared" si="2"/>
        <v>97.490000000000009</v>
      </c>
      <c r="K32" s="34">
        <f t="shared" si="3"/>
        <v>97.490000000000009</v>
      </c>
      <c r="L32" s="2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4"/>
    </row>
    <row r="33" spans="2:25">
      <c r="B33" s="25">
        <f t="shared" si="4"/>
        <v>29</v>
      </c>
      <c r="C33" s="30" t="s">
        <v>13</v>
      </c>
      <c r="D33" s="31">
        <v>1</v>
      </c>
      <c r="E33" s="31">
        <v>1.83</v>
      </c>
      <c r="F33" s="32">
        <v>10</v>
      </c>
      <c r="G33" s="32" t="s">
        <v>9</v>
      </c>
      <c r="H33" s="33">
        <f t="shared" si="0"/>
        <v>18.3</v>
      </c>
      <c r="I33" s="33">
        <f t="shared" si="6"/>
        <v>8.3000000000000007</v>
      </c>
      <c r="J33" s="28">
        <f t="shared" si="2"/>
        <v>105.79</v>
      </c>
      <c r="K33" s="34">
        <f t="shared" si="3"/>
        <v>105.79</v>
      </c>
      <c r="L33" s="2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4"/>
    </row>
    <row r="34" spans="2:25">
      <c r="B34" s="25">
        <f t="shared" si="4"/>
        <v>30</v>
      </c>
      <c r="C34" s="30" t="s">
        <v>13</v>
      </c>
      <c r="D34" s="31">
        <v>1</v>
      </c>
      <c r="E34" s="31">
        <v>1.83</v>
      </c>
      <c r="F34" s="32">
        <v>10</v>
      </c>
      <c r="G34" s="32" t="s">
        <v>10</v>
      </c>
      <c r="H34" s="33">
        <f t="shared" si="0"/>
        <v>-10</v>
      </c>
      <c r="I34" s="33">
        <f t="shared" si="6"/>
        <v>-10</v>
      </c>
      <c r="J34" s="28">
        <f t="shared" si="2"/>
        <v>95.79</v>
      </c>
      <c r="K34" s="34">
        <f t="shared" si="3"/>
        <v>95.79</v>
      </c>
      <c r="L34" s="23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4"/>
    </row>
    <row r="35" spans="2:25">
      <c r="B35" s="25">
        <f t="shared" si="4"/>
        <v>31</v>
      </c>
      <c r="C35" s="30" t="s">
        <v>13</v>
      </c>
      <c r="D35" s="31">
        <v>1</v>
      </c>
      <c r="E35" s="31">
        <v>1.83</v>
      </c>
      <c r="F35" s="32">
        <v>21</v>
      </c>
      <c r="G35" s="32" t="s">
        <v>9</v>
      </c>
      <c r="H35" s="33">
        <f t="shared" si="0"/>
        <v>38.43</v>
      </c>
      <c r="I35" s="33">
        <f t="shared" si="6"/>
        <v>17.43</v>
      </c>
      <c r="J35" s="28">
        <f t="shared" si="2"/>
        <v>113.22</v>
      </c>
      <c r="K35" s="34">
        <f t="shared" si="3"/>
        <v>113.22</v>
      </c>
      <c r="L35" s="23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4"/>
    </row>
    <row r="36" spans="2:25">
      <c r="B36" s="25">
        <f t="shared" si="4"/>
        <v>32</v>
      </c>
      <c r="C36" s="30" t="s">
        <v>13</v>
      </c>
      <c r="D36" s="31">
        <v>1</v>
      </c>
      <c r="E36" s="31">
        <v>1.83</v>
      </c>
      <c r="F36" s="32">
        <v>10</v>
      </c>
      <c r="G36" s="32" t="s">
        <v>9</v>
      </c>
      <c r="H36" s="33">
        <f t="shared" si="0"/>
        <v>18.3</v>
      </c>
      <c r="I36" s="33">
        <f t="shared" si="6"/>
        <v>8.3000000000000007</v>
      </c>
      <c r="J36" s="28">
        <f t="shared" si="2"/>
        <v>121.52</v>
      </c>
      <c r="K36" s="34">
        <f t="shared" si="3"/>
        <v>121.52</v>
      </c>
      <c r="L36" s="23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4"/>
    </row>
    <row r="37" spans="2:25">
      <c r="B37" s="25">
        <f t="shared" si="4"/>
        <v>33</v>
      </c>
      <c r="C37" s="30" t="s">
        <v>13</v>
      </c>
      <c r="D37" s="31">
        <v>1</v>
      </c>
      <c r="E37" s="31">
        <v>1.83</v>
      </c>
      <c r="F37" s="32">
        <v>10</v>
      </c>
      <c r="G37" s="32" t="s">
        <v>9</v>
      </c>
      <c r="H37" s="33">
        <f t="shared" si="0"/>
        <v>18.3</v>
      </c>
      <c r="I37" s="33">
        <f t="shared" si="6"/>
        <v>8.3000000000000007</v>
      </c>
      <c r="J37" s="28">
        <f t="shared" si="2"/>
        <v>129.82</v>
      </c>
      <c r="K37" s="34">
        <f t="shared" si="3"/>
        <v>129.82</v>
      </c>
      <c r="L37" s="2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4"/>
    </row>
    <row r="38" spans="2:25">
      <c r="B38" s="25">
        <f t="shared" si="4"/>
        <v>34</v>
      </c>
      <c r="C38" s="30" t="s">
        <v>13</v>
      </c>
      <c r="D38" s="31">
        <v>1</v>
      </c>
      <c r="E38" s="31">
        <v>1.83</v>
      </c>
      <c r="F38" s="32">
        <v>10</v>
      </c>
      <c r="G38" s="32" t="s">
        <v>9</v>
      </c>
      <c r="H38" s="33">
        <f t="shared" si="0"/>
        <v>18.3</v>
      </c>
      <c r="I38" s="33">
        <f t="shared" si="6"/>
        <v>8.3000000000000007</v>
      </c>
      <c r="J38" s="28">
        <f t="shared" si="2"/>
        <v>138.12</v>
      </c>
      <c r="K38" s="34">
        <f t="shared" si="3"/>
        <v>138.12</v>
      </c>
      <c r="L38" s="23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4"/>
    </row>
    <row r="39" spans="2:25">
      <c r="B39" s="25">
        <f t="shared" si="4"/>
        <v>35</v>
      </c>
      <c r="C39" s="30" t="s">
        <v>13</v>
      </c>
      <c r="D39" s="31">
        <v>1</v>
      </c>
      <c r="E39" s="31">
        <v>1.83</v>
      </c>
      <c r="F39" s="32">
        <v>10</v>
      </c>
      <c r="G39" s="32" t="s">
        <v>10</v>
      </c>
      <c r="H39" s="33">
        <f t="shared" si="0"/>
        <v>-10</v>
      </c>
      <c r="I39" s="33">
        <f t="shared" si="6"/>
        <v>-10</v>
      </c>
      <c r="J39" s="28">
        <f t="shared" si="2"/>
        <v>128.12</v>
      </c>
      <c r="K39" s="34">
        <f t="shared" si="3"/>
        <v>128.12</v>
      </c>
      <c r="L39" s="23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4"/>
    </row>
    <row r="40" spans="2:25">
      <c r="B40" s="25">
        <f t="shared" si="4"/>
        <v>36</v>
      </c>
      <c r="C40" s="30" t="s">
        <v>13</v>
      </c>
      <c r="D40" s="31">
        <v>1</v>
      </c>
      <c r="E40" s="31">
        <v>1.83</v>
      </c>
      <c r="F40" s="32">
        <v>21</v>
      </c>
      <c r="G40" s="32" t="s">
        <v>9</v>
      </c>
      <c r="H40" s="33">
        <f t="shared" si="0"/>
        <v>38.43</v>
      </c>
      <c r="I40" s="33">
        <f t="shared" si="6"/>
        <v>17.43</v>
      </c>
      <c r="J40" s="28">
        <f t="shared" si="2"/>
        <v>145.55000000000001</v>
      </c>
      <c r="K40" s="34">
        <f t="shared" si="3"/>
        <v>145.55000000000001</v>
      </c>
      <c r="L40" s="23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</row>
    <row r="41" spans="2:25">
      <c r="B41" s="25">
        <f t="shared" si="4"/>
        <v>37</v>
      </c>
      <c r="C41" s="30" t="s">
        <v>13</v>
      </c>
      <c r="D41" s="31">
        <v>1</v>
      </c>
      <c r="E41" s="31">
        <v>1.83</v>
      </c>
      <c r="F41" s="32">
        <v>10</v>
      </c>
      <c r="G41" s="32" t="s">
        <v>9</v>
      </c>
      <c r="H41" s="33">
        <f t="shared" si="0"/>
        <v>18.3</v>
      </c>
      <c r="I41" s="33">
        <f t="shared" si="6"/>
        <v>8.3000000000000007</v>
      </c>
      <c r="J41" s="28">
        <f t="shared" si="2"/>
        <v>153.85000000000002</v>
      </c>
      <c r="K41" s="34">
        <f t="shared" si="3"/>
        <v>153.85000000000002</v>
      </c>
      <c r="L41" s="23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4"/>
    </row>
    <row r="42" spans="2:25">
      <c r="B42" s="25">
        <f t="shared" si="4"/>
        <v>38</v>
      </c>
      <c r="C42" s="30" t="s">
        <v>13</v>
      </c>
      <c r="D42" s="31">
        <v>1</v>
      </c>
      <c r="E42" s="31">
        <v>1.83</v>
      </c>
      <c r="F42" s="32">
        <v>10</v>
      </c>
      <c r="G42" s="32" t="s">
        <v>10</v>
      </c>
      <c r="H42" s="33">
        <f t="shared" si="0"/>
        <v>-10</v>
      </c>
      <c r="I42" s="33">
        <f t="shared" si="6"/>
        <v>-10</v>
      </c>
      <c r="J42" s="28">
        <f t="shared" si="2"/>
        <v>143.85000000000002</v>
      </c>
      <c r="K42" s="34">
        <f t="shared" si="3"/>
        <v>143.85000000000002</v>
      </c>
      <c r="L42" s="2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4"/>
    </row>
    <row r="43" spans="2:25">
      <c r="B43" s="25">
        <f t="shared" si="4"/>
        <v>39</v>
      </c>
      <c r="C43" s="30" t="s">
        <v>13</v>
      </c>
      <c r="D43" s="31">
        <v>1</v>
      </c>
      <c r="E43" s="31">
        <v>1.83</v>
      </c>
      <c r="F43" s="32">
        <v>21</v>
      </c>
      <c r="G43" s="32" t="s">
        <v>10</v>
      </c>
      <c r="H43" s="33">
        <f t="shared" si="0"/>
        <v>-21</v>
      </c>
      <c r="I43" s="33">
        <f t="shared" si="6"/>
        <v>-21</v>
      </c>
      <c r="J43" s="28">
        <f t="shared" si="2"/>
        <v>122.85000000000002</v>
      </c>
      <c r="K43" s="34">
        <f t="shared" si="3"/>
        <v>122.85000000000002</v>
      </c>
      <c r="L43" s="2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4"/>
    </row>
    <row r="44" spans="2:25">
      <c r="B44" s="25">
        <f t="shared" si="4"/>
        <v>40</v>
      </c>
      <c r="C44" s="30" t="s">
        <v>13</v>
      </c>
      <c r="D44" s="31">
        <v>1</v>
      </c>
      <c r="E44" s="31">
        <v>1.83</v>
      </c>
      <c r="F44" s="32">
        <v>34</v>
      </c>
      <c r="G44" s="32" t="s">
        <v>9</v>
      </c>
      <c r="H44" s="33">
        <f t="shared" si="0"/>
        <v>62.22</v>
      </c>
      <c r="I44" s="33">
        <f t="shared" si="6"/>
        <v>28.22</v>
      </c>
      <c r="J44" s="28">
        <f t="shared" si="2"/>
        <v>151.07000000000002</v>
      </c>
      <c r="K44" s="34">
        <f t="shared" si="3"/>
        <v>151.07000000000002</v>
      </c>
      <c r="L44" s="2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4"/>
    </row>
    <row r="45" spans="2:25">
      <c r="B45" s="25">
        <f t="shared" si="4"/>
        <v>41</v>
      </c>
      <c r="C45" s="30" t="s">
        <v>13</v>
      </c>
      <c r="D45" s="31">
        <v>1</v>
      </c>
      <c r="E45" s="31">
        <v>1.83</v>
      </c>
      <c r="F45" s="32">
        <v>18</v>
      </c>
      <c r="G45" s="32" t="s">
        <v>9</v>
      </c>
      <c r="H45" s="33">
        <f t="shared" si="0"/>
        <v>32.94</v>
      </c>
      <c r="I45" s="33">
        <f t="shared" si="6"/>
        <v>14.939999999999998</v>
      </c>
      <c r="J45" s="28">
        <f t="shared" si="2"/>
        <v>166.01000000000002</v>
      </c>
      <c r="K45" s="34">
        <f t="shared" si="3"/>
        <v>166.01000000000002</v>
      </c>
      <c r="L45" s="2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4"/>
    </row>
    <row r="46" spans="2:25">
      <c r="B46" s="25">
        <f t="shared" si="4"/>
        <v>42</v>
      </c>
      <c r="C46" s="30" t="s">
        <v>13</v>
      </c>
      <c r="D46" s="31">
        <v>1</v>
      </c>
      <c r="E46" s="31">
        <v>1.83</v>
      </c>
      <c r="F46" s="32">
        <v>10</v>
      </c>
      <c r="G46" s="32" t="s">
        <v>10</v>
      </c>
      <c r="H46" s="33">
        <f t="shared" si="0"/>
        <v>-10</v>
      </c>
      <c r="I46" s="33">
        <f t="shared" si="6"/>
        <v>-10</v>
      </c>
      <c r="J46" s="28">
        <f t="shared" si="2"/>
        <v>156.01000000000002</v>
      </c>
      <c r="K46" s="34">
        <f t="shared" si="3"/>
        <v>156.01000000000002</v>
      </c>
      <c r="L46" s="2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4"/>
    </row>
    <row r="47" spans="2:25">
      <c r="B47" s="25">
        <f t="shared" si="4"/>
        <v>43</v>
      </c>
      <c r="C47" s="30" t="s">
        <v>13</v>
      </c>
      <c r="D47" s="31">
        <v>1</v>
      </c>
      <c r="E47" s="31">
        <v>1.83</v>
      </c>
      <c r="F47" s="32">
        <v>21</v>
      </c>
      <c r="G47" s="32" t="s">
        <v>10</v>
      </c>
      <c r="H47" s="33">
        <f t="shared" si="0"/>
        <v>-21</v>
      </c>
      <c r="I47" s="33">
        <f t="shared" si="6"/>
        <v>-21</v>
      </c>
      <c r="J47" s="28">
        <f t="shared" si="2"/>
        <v>135.01000000000002</v>
      </c>
      <c r="K47" s="34">
        <f t="shared" si="3"/>
        <v>135.01000000000002</v>
      </c>
      <c r="L47" s="2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4"/>
    </row>
    <row r="48" spans="2:25">
      <c r="B48" s="25">
        <f t="shared" si="4"/>
        <v>44</v>
      </c>
      <c r="C48" s="30" t="s">
        <v>13</v>
      </c>
      <c r="D48" s="31">
        <v>1</v>
      </c>
      <c r="E48" s="31">
        <v>1.83</v>
      </c>
      <c r="F48" s="32">
        <v>34</v>
      </c>
      <c r="G48" s="32" t="s">
        <v>9</v>
      </c>
      <c r="H48" s="33">
        <f t="shared" si="0"/>
        <v>62.22</v>
      </c>
      <c r="I48" s="33">
        <f t="shared" si="6"/>
        <v>28.22</v>
      </c>
      <c r="J48" s="28">
        <f t="shared" si="2"/>
        <v>163.23000000000002</v>
      </c>
      <c r="K48" s="34">
        <f t="shared" si="3"/>
        <v>163.23000000000002</v>
      </c>
      <c r="L48" s="2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4"/>
    </row>
    <row r="49" spans="2:25">
      <c r="B49" s="25">
        <f t="shared" si="4"/>
        <v>45</v>
      </c>
      <c r="C49" s="30" t="s">
        <v>13</v>
      </c>
      <c r="D49" s="31">
        <v>1</v>
      </c>
      <c r="E49" s="31">
        <v>1.83</v>
      </c>
      <c r="F49" s="32">
        <v>18</v>
      </c>
      <c r="G49" s="32" t="s">
        <v>9</v>
      </c>
      <c r="H49" s="33">
        <f t="shared" si="0"/>
        <v>32.94</v>
      </c>
      <c r="I49" s="33">
        <f t="shared" si="6"/>
        <v>14.939999999999998</v>
      </c>
      <c r="J49" s="28">
        <f t="shared" si="2"/>
        <v>178.17000000000002</v>
      </c>
      <c r="K49" s="34">
        <f t="shared" si="3"/>
        <v>178.17000000000002</v>
      </c>
      <c r="L49" s="2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4"/>
    </row>
    <row r="50" spans="2:25">
      <c r="B50" s="25">
        <f t="shared" si="4"/>
        <v>46</v>
      </c>
      <c r="C50" s="30" t="s">
        <v>13</v>
      </c>
      <c r="D50" s="31">
        <v>1</v>
      </c>
      <c r="E50" s="31">
        <v>1.83</v>
      </c>
      <c r="F50" s="32">
        <v>10</v>
      </c>
      <c r="G50" s="32" t="s">
        <v>10</v>
      </c>
      <c r="H50" s="33">
        <f t="shared" si="0"/>
        <v>-10</v>
      </c>
      <c r="I50" s="33">
        <f t="shared" si="6"/>
        <v>-10</v>
      </c>
      <c r="J50" s="28">
        <f t="shared" si="2"/>
        <v>168.17000000000002</v>
      </c>
      <c r="K50" s="34">
        <f t="shared" si="3"/>
        <v>168.17000000000002</v>
      </c>
      <c r="L50" s="2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4"/>
    </row>
    <row r="51" spans="2:25">
      <c r="B51" s="25">
        <f t="shared" si="4"/>
        <v>47</v>
      </c>
      <c r="C51" s="30" t="s">
        <v>13</v>
      </c>
      <c r="D51" s="31">
        <v>1</v>
      </c>
      <c r="E51" s="31">
        <v>1.83</v>
      </c>
      <c r="F51" s="32">
        <v>21</v>
      </c>
      <c r="G51" s="32" t="s">
        <v>9</v>
      </c>
      <c r="H51" s="33">
        <f t="shared" si="0"/>
        <v>38.43</v>
      </c>
      <c r="I51" s="33">
        <f t="shared" si="6"/>
        <v>17.43</v>
      </c>
      <c r="J51" s="28">
        <f t="shared" si="2"/>
        <v>185.60000000000002</v>
      </c>
      <c r="K51" s="34">
        <f t="shared" si="3"/>
        <v>185.60000000000002</v>
      </c>
      <c r="L51" s="2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4"/>
    </row>
    <row r="52" spans="2:25">
      <c r="B52" s="25">
        <f t="shared" si="4"/>
        <v>48</v>
      </c>
      <c r="C52" s="30" t="s">
        <v>13</v>
      </c>
      <c r="D52" s="31">
        <v>1</v>
      </c>
      <c r="E52" s="31">
        <v>1.83</v>
      </c>
      <c r="F52" s="32">
        <v>10</v>
      </c>
      <c r="G52" s="32" t="s">
        <v>10</v>
      </c>
      <c r="H52" s="33">
        <f t="shared" si="0"/>
        <v>-10</v>
      </c>
      <c r="I52" s="33">
        <f t="shared" si="6"/>
        <v>-10</v>
      </c>
      <c r="J52" s="28">
        <f t="shared" si="2"/>
        <v>175.60000000000002</v>
      </c>
      <c r="K52" s="34">
        <f t="shared" si="3"/>
        <v>175.60000000000002</v>
      </c>
      <c r="L52" s="2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4"/>
    </row>
    <row r="53" spans="2:25">
      <c r="B53" s="25">
        <f t="shared" si="4"/>
        <v>49</v>
      </c>
      <c r="C53" s="30" t="s">
        <v>13</v>
      </c>
      <c r="D53" s="31">
        <v>1</v>
      </c>
      <c r="E53" s="31">
        <v>1.83</v>
      </c>
      <c r="F53" s="32">
        <v>21</v>
      </c>
      <c r="G53" s="32" t="s">
        <v>9</v>
      </c>
      <c r="H53" s="33">
        <f t="shared" si="0"/>
        <v>38.43</v>
      </c>
      <c r="I53" s="33">
        <f t="shared" si="6"/>
        <v>17.43</v>
      </c>
      <c r="J53" s="28">
        <f t="shared" si="2"/>
        <v>193.03000000000003</v>
      </c>
      <c r="K53" s="34">
        <f t="shared" si="3"/>
        <v>193.03000000000003</v>
      </c>
      <c r="L53" s="2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4"/>
    </row>
    <row r="54" spans="2:25">
      <c r="B54" s="25">
        <f t="shared" si="4"/>
        <v>50</v>
      </c>
      <c r="C54" s="30" t="s">
        <v>13</v>
      </c>
      <c r="D54" s="31">
        <v>1</v>
      </c>
      <c r="E54" s="31">
        <v>1.83</v>
      </c>
      <c r="F54" s="32">
        <v>10</v>
      </c>
      <c r="G54" s="32" t="s">
        <v>10</v>
      </c>
      <c r="H54" s="33">
        <f t="shared" si="0"/>
        <v>-10</v>
      </c>
      <c r="I54" s="33">
        <f t="shared" si="6"/>
        <v>-10</v>
      </c>
      <c r="J54" s="28">
        <f t="shared" si="2"/>
        <v>183.03000000000003</v>
      </c>
      <c r="K54" s="34">
        <f t="shared" si="3"/>
        <v>183.03000000000003</v>
      </c>
      <c r="L54" s="2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4"/>
    </row>
    <row r="55" spans="2:25">
      <c r="B55" s="25">
        <f t="shared" si="4"/>
        <v>51</v>
      </c>
      <c r="C55" s="30" t="s">
        <v>13</v>
      </c>
      <c r="D55" s="31">
        <v>1</v>
      </c>
      <c r="E55" s="31">
        <v>1.83</v>
      </c>
      <c r="F55" s="32">
        <v>21</v>
      </c>
      <c r="G55" s="32" t="s">
        <v>10</v>
      </c>
      <c r="H55" s="33">
        <f t="shared" si="0"/>
        <v>-21</v>
      </c>
      <c r="I55" s="33">
        <f t="shared" si="6"/>
        <v>-21</v>
      </c>
      <c r="J55" s="28">
        <f t="shared" si="2"/>
        <v>162.03000000000003</v>
      </c>
      <c r="K55" s="34">
        <f t="shared" si="3"/>
        <v>162.03000000000003</v>
      </c>
      <c r="L55" s="2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4"/>
    </row>
    <row r="56" spans="2:25">
      <c r="B56" s="25">
        <f t="shared" si="4"/>
        <v>52</v>
      </c>
      <c r="C56" s="30" t="s">
        <v>13</v>
      </c>
      <c r="D56" s="31">
        <v>1</v>
      </c>
      <c r="E56" s="31">
        <v>1.83</v>
      </c>
      <c r="F56" s="32">
        <v>34</v>
      </c>
      <c r="G56" s="32" t="s">
        <v>9</v>
      </c>
      <c r="H56" s="33">
        <f t="shared" si="0"/>
        <v>62.22</v>
      </c>
      <c r="I56" s="33">
        <f t="shared" si="6"/>
        <v>28.22</v>
      </c>
      <c r="J56" s="28">
        <f t="shared" si="2"/>
        <v>190.25000000000003</v>
      </c>
      <c r="K56" s="34">
        <f t="shared" si="3"/>
        <v>190.25000000000003</v>
      </c>
      <c r="L56" s="2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4"/>
    </row>
    <row r="57" spans="2:25">
      <c r="B57" s="25">
        <f t="shared" si="4"/>
        <v>53</v>
      </c>
      <c r="C57" s="30" t="s">
        <v>13</v>
      </c>
      <c r="D57" s="31">
        <v>1</v>
      </c>
      <c r="E57" s="31">
        <v>1.83</v>
      </c>
      <c r="F57" s="32">
        <v>10</v>
      </c>
      <c r="G57" s="32" t="s">
        <v>9</v>
      </c>
      <c r="H57" s="33">
        <f t="shared" si="0"/>
        <v>18.3</v>
      </c>
      <c r="I57" s="33">
        <f t="shared" si="6"/>
        <v>8.3000000000000007</v>
      </c>
      <c r="J57" s="28">
        <f t="shared" si="2"/>
        <v>198.55000000000004</v>
      </c>
      <c r="K57" s="34">
        <f t="shared" si="3"/>
        <v>198.55000000000004</v>
      </c>
      <c r="L57" s="2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4"/>
    </row>
    <row r="58" spans="2:25">
      <c r="B58" s="25">
        <f t="shared" si="4"/>
        <v>54</v>
      </c>
      <c r="C58" s="30" t="s">
        <v>13</v>
      </c>
      <c r="D58" s="31">
        <v>1</v>
      </c>
      <c r="E58" s="31">
        <v>1.83</v>
      </c>
      <c r="F58" s="32">
        <v>10</v>
      </c>
      <c r="G58" s="32" t="s">
        <v>9</v>
      </c>
      <c r="H58" s="33">
        <f t="shared" si="0"/>
        <v>18.3</v>
      </c>
      <c r="I58" s="33">
        <f t="shared" si="6"/>
        <v>8.3000000000000007</v>
      </c>
      <c r="J58" s="28">
        <f t="shared" si="2"/>
        <v>206.85000000000005</v>
      </c>
      <c r="K58" s="34">
        <f t="shared" si="3"/>
        <v>206.85000000000005</v>
      </c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4"/>
    </row>
    <row r="59" spans="2:25">
      <c r="B59" s="25">
        <f t="shared" si="4"/>
        <v>55</v>
      </c>
      <c r="C59" s="30" t="s">
        <v>13</v>
      </c>
      <c r="D59" s="31">
        <v>1</v>
      </c>
      <c r="E59" s="31">
        <v>1.83</v>
      </c>
      <c r="F59" s="32">
        <v>10</v>
      </c>
      <c r="G59" s="32" t="s">
        <v>10</v>
      </c>
      <c r="H59" s="33">
        <f t="shared" si="0"/>
        <v>-10</v>
      </c>
      <c r="I59" s="33">
        <f t="shared" si="6"/>
        <v>-10</v>
      </c>
      <c r="J59" s="28">
        <f t="shared" si="2"/>
        <v>196.85000000000005</v>
      </c>
      <c r="K59" s="34">
        <f t="shared" si="3"/>
        <v>196.85000000000005</v>
      </c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4"/>
    </row>
    <row r="60" spans="2:25">
      <c r="B60" s="25">
        <f t="shared" si="4"/>
        <v>56</v>
      </c>
      <c r="C60" s="30" t="s">
        <v>13</v>
      </c>
      <c r="D60" s="31">
        <v>1</v>
      </c>
      <c r="E60" s="31">
        <v>1.83</v>
      </c>
      <c r="F60" s="32">
        <v>21</v>
      </c>
      <c r="G60" s="32" t="s">
        <v>9</v>
      </c>
      <c r="H60" s="33">
        <f t="shared" si="0"/>
        <v>38.43</v>
      </c>
      <c r="I60" s="33">
        <f t="shared" si="6"/>
        <v>17.43</v>
      </c>
      <c r="J60" s="28">
        <f t="shared" si="2"/>
        <v>214.28000000000006</v>
      </c>
      <c r="K60" s="34">
        <f t="shared" si="3"/>
        <v>214.28000000000006</v>
      </c>
      <c r="L60" s="2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4"/>
    </row>
    <row r="61" spans="2:25">
      <c r="B61" s="25">
        <f t="shared" si="4"/>
        <v>57</v>
      </c>
      <c r="C61" s="30" t="s">
        <v>13</v>
      </c>
      <c r="D61" s="31">
        <v>1</v>
      </c>
      <c r="E61" s="31">
        <v>1.83</v>
      </c>
      <c r="F61" s="32">
        <v>10</v>
      </c>
      <c r="G61" s="32" t="s">
        <v>9</v>
      </c>
      <c r="H61" s="33">
        <f t="shared" si="0"/>
        <v>18.3</v>
      </c>
      <c r="I61" s="33">
        <f t="shared" si="6"/>
        <v>8.3000000000000007</v>
      </c>
      <c r="J61" s="28">
        <f t="shared" si="2"/>
        <v>222.58000000000007</v>
      </c>
      <c r="K61" s="34">
        <f t="shared" si="3"/>
        <v>222.58000000000007</v>
      </c>
      <c r="L61" s="2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4"/>
    </row>
    <row r="62" spans="2:25">
      <c r="B62" s="25">
        <f t="shared" si="4"/>
        <v>58</v>
      </c>
      <c r="C62" s="30" t="s">
        <v>13</v>
      </c>
      <c r="D62" s="31">
        <v>1</v>
      </c>
      <c r="E62" s="31">
        <v>1.83</v>
      </c>
      <c r="F62" s="32">
        <v>10</v>
      </c>
      <c r="G62" s="32" t="s">
        <v>10</v>
      </c>
      <c r="H62" s="33">
        <f t="shared" si="0"/>
        <v>-10</v>
      </c>
      <c r="I62" s="33">
        <f t="shared" si="6"/>
        <v>-10</v>
      </c>
      <c r="J62" s="28">
        <f t="shared" si="2"/>
        <v>212.58000000000007</v>
      </c>
      <c r="K62" s="34">
        <f t="shared" si="3"/>
        <v>212.58000000000007</v>
      </c>
      <c r="L62" s="2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4"/>
    </row>
    <row r="63" spans="2:25">
      <c r="B63" s="25">
        <f t="shared" si="4"/>
        <v>59</v>
      </c>
      <c r="C63" s="30" t="s">
        <v>13</v>
      </c>
      <c r="D63" s="31">
        <v>1</v>
      </c>
      <c r="E63" s="31">
        <v>1.83</v>
      </c>
      <c r="F63" s="32">
        <v>21</v>
      </c>
      <c r="G63" s="32" t="s">
        <v>9</v>
      </c>
      <c r="H63" s="33">
        <f t="shared" si="0"/>
        <v>38.43</v>
      </c>
      <c r="I63" s="33">
        <f t="shared" si="6"/>
        <v>17.43</v>
      </c>
      <c r="J63" s="28">
        <f t="shared" si="2"/>
        <v>230.01000000000008</v>
      </c>
      <c r="K63" s="34">
        <f t="shared" si="3"/>
        <v>230.01000000000008</v>
      </c>
      <c r="L63" s="2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4"/>
    </row>
    <row r="64" spans="2:25">
      <c r="B64" s="25">
        <f t="shared" si="4"/>
        <v>60</v>
      </c>
      <c r="C64" s="30" t="s">
        <v>13</v>
      </c>
      <c r="D64" s="31">
        <v>1</v>
      </c>
      <c r="E64" s="31">
        <v>1.83</v>
      </c>
      <c r="F64" s="32">
        <v>10</v>
      </c>
      <c r="G64" s="32" t="s">
        <v>9</v>
      </c>
      <c r="H64" s="33">
        <f t="shared" si="0"/>
        <v>18.3</v>
      </c>
      <c r="I64" s="33">
        <f t="shared" si="6"/>
        <v>8.3000000000000007</v>
      </c>
      <c r="J64" s="28">
        <f t="shared" si="2"/>
        <v>238.31000000000009</v>
      </c>
      <c r="K64" s="34">
        <f t="shared" si="3"/>
        <v>238.31000000000009</v>
      </c>
      <c r="L64" s="2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4"/>
    </row>
    <row r="65" spans="2:25">
      <c r="B65" s="25">
        <f t="shared" si="4"/>
        <v>61</v>
      </c>
      <c r="C65" s="30" t="s">
        <v>13</v>
      </c>
      <c r="D65" s="31">
        <v>1</v>
      </c>
      <c r="E65" s="31">
        <v>1.83</v>
      </c>
      <c r="F65" s="32">
        <v>10</v>
      </c>
      <c r="G65" s="32" t="s">
        <v>9</v>
      </c>
      <c r="H65" s="33">
        <f t="shared" si="0"/>
        <v>18.3</v>
      </c>
      <c r="I65" s="33">
        <f t="shared" si="6"/>
        <v>8.3000000000000007</v>
      </c>
      <c r="J65" s="28">
        <f t="shared" si="2"/>
        <v>246.6100000000001</v>
      </c>
      <c r="K65" s="34">
        <f t="shared" si="3"/>
        <v>246.6100000000001</v>
      </c>
      <c r="L65" s="2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4"/>
    </row>
    <row r="66" spans="2:25">
      <c r="B66" s="25">
        <f t="shared" si="4"/>
        <v>62</v>
      </c>
      <c r="C66" s="30" t="s">
        <v>13</v>
      </c>
      <c r="D66" s="31">
        <v>1</v>
      </c>
      <c r="E66" s="31">
        <v>1.83</v>
      </c>
      <c r="F66" s="32">
        <v>10</v>
      </c>
      <c r="G66" s="32" t="s">
        <v>10</v>
      </c>
      <c r="H66" s="33">
        <f t="shared" si="0"/>
        <v>-10</v>
      </c>
      <c r="I66" s="33">
        <f t="shared" si="6"/>
        <v>-10</v>
      </c>
      <c r="J66" s="28">
        <f t="shared" si="2"/>
        <v>236.6100000000001</v>
      </c>
      <c r="K66" s="34">
        <f t="shared" si="3"/>
        <v>236.6100000000001</v>
      </c>
      <c r="L66" s="2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4"/>
    </row>
    <row r="67" spans="2:25">
      <c r="B67" s="25">
        <f t="shared" si="4"/>
        <v>63</v>
      </c>
      <c r="C67" s="30" t="s">
        <v>13</v>
      </c>
      <c r="D67" s="31">
        <v>1</v>
      </c>
      <c r="E67" s="31">
        <v>1.83</v>
      </c>
      <c r="F67" s="32">
        <v>21</v>
      </c>
      <c r="G67" s="32" t="s">
        <v>9</v>
      </c>
      <c r="H67" s="33">
        <f t="shared" si="0"/>
        <v>38.43</v>
      </c>
      <c r="I67" s="33">
        <f t="shared" si="6"/>
        <v>17.43</v>
      </c>
      <c r="J67" s="28">
        <f t="shared" si="2"/>
        <v>254.04000000000011</v>
      </c>
      <c r="K67" s="34">
        <f t="shared" si="3"/>
        <v>254.04000000000011</v>
      </c>
      <c r="L67" s="2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4"/>
    </row>
    <row r="68" spans="2:25">
      <c r="B68" s="25">
        <f t="shared" si="4"/>
        <v>64</v>
      </c>
      <c r="C68" s="30" t="s">
        <v>13</v>
      </c>
      <c r="D68" s="31">
        <v>1</v>
      </c>
      <c r="E68" s="31">
        <v>1.83</v>
      </c>
      <c r="F68" s="32">
        <v>10</v>
      </c>
      <c r="G68" s="32" t="s">
        <v>9</v>
      </c>
      <c r="H68" s="33">
        <f t="shared" si="0"/>
        <v>18.3</v>
      </c>
      <c r="I68" s="33">
        <f t="shared" si="6"/>
        <v>8.3000000000000007</v>
      </c>
      <c r="J68" s="28">
        <f t="shared" si="2"/>
        <v>262.34000000000009</v>
      </c>
      <c r="K68" s="34">
        <f t="shared" si="3"/>
        <v>262.34000000000009</v>
      </c>
      <c r="L68" s="2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4"/>
    </row>
    <row r="69" spans="2:25">
      <c r="B69" s="25">
        <f t="shared" si="4"/>
        <v>65</v>
      </c>
      <c r="C69" s="30" t="s">
        <v>13</v>
      </c>
      <c r="D69" s="31">
        <v>1</v>
      </c>
      <c r="E69" s="31">
        <v>1.83</v>
      </c>
      <c r="F69" s="32">
        <v>10</v>
      </c>
      <c r="G69" s="32" t="s">
        <v>10</v>
      </c>
      <c r="H69" s="33">
        <f t="shared" si="0"/>
        <v>-10</v>
      </c>
      <c r="I69" s="33">
        <f t="shared" si="6"/>
        <v>-10</v>
      </c>
      <c r="J69" s="28">
        <f t="shared" si="2"/>
        <v>252.34000000000009</v>
      </c>
      <c r="K69" s="34">
        <f t="shared" si="3"/>
        <v>252.34000000000009</v>
      </c>
      <c r="L69" s="2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4"/>
    </row>
    <row r="70" spans="2:25">
      <c r="B70" s="25">
        <f t="shared" si="4"/>
        <v>66</v>
      </c>
      <c r="C70" s="30" t="s">
        <v>13</v>
      </c>
      <c r="D70" s="31">
        <v>1</v>
      </c>
      <c r="E70" s="31">
        <v>1.83</v>
      </c>
      <c r="F70" s="32">
        <v>21</v>
      </c>
      <c r="G70" s="32" t="s">
        <v>9</v>
      </c>
      <c r="H70" s="33">
        <f t="shared" ref="H70:H97" si="7">IF(F70="","",IF(G70="V",F70*E70,-F70))</f>
        <v>38.43</v>
      </c>
      <c r="I70" s="33">
        <f t="shared" si="6"/>
        <v>17.43</v>
      </c>
      <c r="J70" s="28">
        <f t="shared" ref="J70:J97" si="8">IF(K70&lt;&gt;"",K70,NA())</f>
        <v>269.7700000000001</v>
      </c>
      <c r="K70" s="34">
        <f t="shared" si="3"/>
        <v>269.7700000000001</v>
      </c>
      <c r="L70" s="2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4"/>
    </row>
    <row r="71" spans="2:25">
      <c r="B71" s="25">
        <f t="shared" si="4"/>
        <v>67</v>
      </c>
      <c r="C71" s="30" t="s">
        <v>13</v>
      </c>
      <c r="D71" s="31">
        <v>1</v>
      </c>
      <c r="E71" s="31">
        <v>1.83</v>
      </c>
      <c r="F71" s="32">
        <v>10</v>
      </c>
      <c r="G71" s="32" t="s">
        <v>10</v>
      </c>
      <c r="H71" s="33">
        <f t="shared" si="7"/>
        <v>-10</v>
      </c>
      <c r="I71" s="33">
        <f t="shared" si="6"/>
        <v>-10</v>
      </c>
      <c r="J71" s="28">
        <f t="shared" si="8"/>
        <v>259.7700000000001</v>
      </c>
      <c r="K71" s="34">
        <f t="shared" ref="K71:K97" si="9">IF(F71="","",+J70+I71)</f>
        <v>259.7700000000001</v>
      </c>
      <c r="L71" s="2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4"/>
    </row>
    <row r="72" spans="2:25">
      <c r="B72" s="25">
        <f t="shared" ref="B72:B97" si="10">+$B$5+B71</f>
        <v>68</v>
      </c>
      <c r="C72" s="30" t="s">
        <v>13</v>
      </c>
      <c r="D72" s="31">
        <v>1</v>
      </c>
      <c r="E72" s="31">
        <v>1.83</v>
      </c>
      <c r="F72" s="32">
        <v>21</v>
      </c>
      <c r="G72" s="32" t="s">
        <v>10</v>
      </c>
      <c r="H72" s="33">
        <f t="shared" si="7"/>
        <v>-21</v>
      </c>
      <c r="I72" s="33">
        <f t="shared" si="6"/>
        <v>-21</v>
      </c>
      <c r="J72" s="28">
        <f t="shared" si="8"/>
        <v>238.7700000000001</v>
      </c>
      <c r="K72" s="34">
        <f t="shared" si="9"/>
        <v>238.7700000000001</v>
      </c>
      <c r="L72" s="2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4"/>
    </row>
    <row r="73" spans="2:25">
      <c r="B73" s="25">
        <f t="shared" si="10"/>
        <v>69</v>
      </c>
      <c r="C73" s="30" t="s">
        <v>13</v>
      </c>
      <c r="D73" s="31">
        <v>1</v>
      </c>
      <c r="E73" s="31">
        <v>1.83</v>
      </c>
      <c r="F73" s="32">
        <v>34</v>
      </c>
      <c r="G73" s="32" t="s">
        <v>9</v>
      </c>
      <c r="H73" s="33">
        <f t="shared" si="7"/>
        <v>62.22</v>
      </c>
      <c r="I73" s="33">
        <f t="shared" si="6"/>
        <v>28.22</v>
      </c>
      <c r="J73" s="28">
        <f t="shared" si="8"/>
        <v>266.99000000000012</v>
      </c>
      <c r="K73" s="34">
        <f t="shared" si="9"/>
        <v>266.99000000000012</v>
      </c>
      <c r="L73" s="2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4"/>
    </row>
    <row r="74" spans="2:25">
      <c r="B74" s="25">
        <f t="shared" si="10"/>
        <v>70</v>
      </c>
      <c r="C74" s="30" t="s">
        <v>13</v>
      </c>
      <c r="D74" s="31">
        <v>1</v>
      </c>
      <c r="E74" s="31">
        <v>1.83</v>
      </c>
      <c r="F74" s="32">
        <v>18</v>
      </c>
      <c r="G74" s="32" t="s">
        <v>9</v>
      </c>
      <c r="H74" s="33">
        <f t="shared" si="7"/>
        <v>32.94</v>
      </c>
      <c r="I74" s="33">
        <f t="shared" si="6"/>
        <v>14.939999999999998</v>
      </c>
      <c r="J74" s="28">
        <f t="shared" si="8"/>
        <v>281.93000000000012</v>
      </c>
      <c r="K74" s="34">
        <f t="shared" si="9"/>
        <v>281.93000000000012</v>
      </c>
      <c r="L74" s="2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4"/>
    </row>
    <row r="75" spans="2:25">
      <c r="B75" s="25">
        <f t="shared" si="10"/>
        <v>71</v>
      </c>
      <c r="C75" s="30" t="s">
        <v>13</v>
      </c>
      <c r="D75" s="31">
        <v>1</v>
      </c>
      <c r="E75" s="31">
        <v>1.83</v>
      </c>
      <c r="F75" s="32">
        <v>10</v>
      </c>
      <c r="G75" s="32" t="s">
        <v>9</v>
      </c>
      <c r="H75" s="33">
        <f t="shared" si="7"/>
        <v>18.3</v>
      </c>
      <c r="I75" s="33">
        <f t="shared" si="6"/>
        <v>8.3000000000000007</v>
      </c>
      <c r="J75" s="28">
        <f t="shared" si="8"/>
        <v>290.23000000000013</v>
      </c>
      <c r="K75" s="34">
        <f t="shared" si="9"/>
        <v>290.23000000000013</v>
      </c>
      <c r="L75" s="23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4"/>
    </row>
    <row r="76" spans="2:25">
      <c r="B76" s="25">
        <f t="shared" si="10"/>
        <v>72</v>
      </c>
      <c r="C76" s="30" t="s">
        <v>13</v>
      </c>
      <c r="D76" s="31">
        <v>1</v>
      </c>
      <c r="E76" s="31">
        <v>1.83</v>
      </c>
      <c r="F76" s="32">
        <v>10</v>
      </c>
      <c r="G76" s="32" t="s">
        <v>10</v>
      </c>
      <c r="H76" s="33">
        <f t="shared" si="7"/>
        <v>-10</v>
      </c>
      <c r="I76" s="33">
        <f t="shared" si="6"/>
        <v>-10</v>
      </c>
      <c r="J76" s="28">
        <f t="shared" si="8"/>
        <v>280.23000000000013</v>
      </c>
      <c r="K76" s="34">
        <f t="shared" si="9"/>
        <v>280.23000000000013</v>
      </c>
      <c r="L76" s="23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4"/>
    </row>
    <row r="77" spans="2:25">
      <c r="B77" s="25">
        <f t="shared" si="10"/>
        <v>73</v>
      </c>
      <c r="C77" s="30" t="s">
        <v>13</v>
      </c>
      <c r="D77" s="31">
        <v>1</v>
      </c>
      <c r="E77" s="31">
        <v>1.83</v>
      </c>
      <c r="F77" s="32">
        <v>21</v>
      </c>
      <c r="G77" s="32" t="s">
        <v>9</v>
      </c>
      <c r="H77" s="33">
        <f t="shared" si="7"/>
        <v>38.43</v>
      </c>
      <c r="I77" s="33">
        <f t="shared" si="6"/>
        <v>17.43</v>
      </c>
      <c r="J77" s="28">
        <f t="shared" si="8"/>
        <v>297.66000000000014</v>
      </c>
      <c r="K77" s="34">
        <f t="shared" si="9"/>
        <v>297.66000000000014</v>
      </c>
      <c r="L77" s="2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4"/>
    </row>
    <row r="78" spans="2:25">
      <c r="B78" s="25">
        <f t="shared" si="10"/>
        <v>74</v>
      </c>
      <c r="C78" s="30" t="s">
        <v>13</v>
      </c>
      <c r="D78" s="31">
        <v>1</v>
      </c>
      <c r="E78" s="31">
        <v>1.83</v>
      </c>
      <c r="F78" s="32">
        <v>10</v>
      </c>
      <c r="G78" s="32" t="s">
        <v>9</v>
      </c>
      <c r="H78" s="33">
        <f t="shared" si="7"/>
        <v>18.3</v>
      </c>
      <c r="I78" s="33">
        <f t="shared" si="6"/>
        <v>8.3000000000000007</v>
      </c>
      <c r="J78" s="28">
        <f t="shared" si="8"/>
        <v>305.96000000000015</v>
      </c>
      <c r="K78" s="34">
        <f t="shared" si="9"/>
        <v>305.96000000000015</v>
      </c>
      <c r="L78" s="2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4"/>
    </row>
    <row r="79" spans="2:25">
      <c r="B79" s="25">
        <f t="shared" si="10"/>
        <v>75</v>
      </c>
      <c r="C79" s="30" t="s">
        <v>13</v>
      </c>
      <c r="D79" s="31">
        <v>1</v>
      </c>
      <c r="E79" s="31">
        <v>1.83</v>
      </c>
      <c r="F79" s="32">
        <v>10</v>
      </c>
      <c r="G79" s="32" t="s">
        <v>10</v>
      </c>
      <c r="H79" s="33">
        <f t="shared" si="7"/>
        <v>-10</v>
      </c>
      <c r="I79" s="33">
        <f t="shared" si="6"/>
        <v>-10</v>
      </c>
      <c r="J79" s="28">
        <f t="shared" si="8"/>
        <v>295.96000000000015</v>
      </c>
      <c r="K79" s="34">
        <f t="shared" si="9"/>
        <v>295.96000000000015</v>
      </c>
      <c r="L79" s="2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4"/>
    </row>
    <row r="80" spans="2:25">
      <c r="B80" s="25">
        <f t="shared" si="10"/>
        <v>76</v>
      </c>
      <c r="C80" s="30" t="s">
        <v>13</v>
      </c>
      <c r="D80" s="31">
        <v>1</v>
      </c>
      <c r="E80" s="31">
        <v>1.83</v>
      </c>
      <c r="F80" s="32">
        <v>21</v>
      </c>
      <c r="G80" s="32" t="s">
        <v>9</v>
      </c>
      <c r="H80" s="33">
        <f t="shared" si="7"/>
        <v>38.43</v>
      </c>
      <c r="I80" s="33">
        <f t="shared" ref="I80:I96" si="11">IF(G80="V",H80-F80,H80)</f>
        <v>17.43</v>
      </c>
      <c r="J80" s="28">
        <f t="shared" si="8"/>
        <v>313.39000000000016</v>
      </c>
      <c r="K80" s="34">
        <f t="shared" si="9"/>
        <v>313.39000000000016</v>
      </c>
      <c r="L80" s="2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4"/>
    </row>
    <row r="81" spans="2:25">
      <c r="B81" s="25">
        <f t="shared" si="10"/>
        <v>77</v>
      </c>
      <c r="C81" s="30"/>
      <c r="D81" s="31"/>
      <c r="E81" s="31"/>
      <c r="F81" s="32"/>
      <c r="G81" s="32"/>
      <c r="H81" s="33" t="str">
        <f t="shared" si="7"/>
        <v/>
      </c>
      <c r="I81" s="33" t="str">
        <f t="shared" si="11"/>
        <v/>
      </c>
      <c r="J81" s="28" t="e">
        <f t="shared" si="8"/>
        <v>#N/A</v>
      </c>
      <c r="K81" s="34" t="str">
        <f t="shared" si="9"/>
        <v/>
      </c>
      <c r="L81" s="2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4"/>
    </row>
    <row r="82" spans="2:25">
      <c r="B82" s="25">
        <f t="shared" si="10"/>
        <v>78</v>
      </c>
      <c r="C82" s="30"/>
      <c r="D82" s="31"/>
      <c r="E82" s="31"/>
      <c r="F82" s="32"/>
      <c r="G82" s="32"/>
      <c r="H82" s="33" t="str">
        <f t="shared" si="7"/>
        <v/>
      </c>
      <c r="I82" s="33" t="str">
        <f t="shared" si="11"/>
        <v/>
      </c>
      <c r="J82" s="28" t="e">
        <f t="shared" si="8"/>
        <v>#N/A</v>
      </c>
      <c r="K82" s="34" t="str">
        <f t="shared" si="9"/>
        <v/>
      </c>
      <c r="L82" s="2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4"/>
    </row>
    <row r="83" spans="2:25">
      <c r="B83" s="25">
        <f t="shared" si="10"/>
        <v>79</v>
      </c>
      <c r="C83" s="30"/>
      <c r="D83" s="31"/>
      <c r="E83" s="31"/>
      <c r="F83" s="32"/>
      <c r="G83" s="32"/>
      <c r="H83" s="33" t="str">
        <f t="shared" si="7"/>
        <v/>
      </c>
      <c r="I83" s="33" t="str">
        <f t="shared" si="11"/>
        <v/>
      </c>
      <c r="J83" s="28" t="e">
        <f t="shared" si="8"/>
        <v>#N/A</v>
      </c>
      <c r="K83" s="34" t="str">
        <f t="shared" si="9"/>
        <v/>
      </c>
      <c r="L83" s="2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4"/>
    </row>
    <row r="84" spans="2:25">
      <c r="B84" s="25">
        <f t="shared" si="10"/>
        <v>80</v>
      </c>
      <c r="C84" s="30"/>
      <c r="D84" s="31"/>
      <c r="E84" s="31"/>
      <c r="F84" s="32"/>
      <c r="G84" s="32"/>
      <c r="H84" s="33" t="str">
        <f t="shared" si="7"/>
        <v/>
      </c>
      <c r="I84" s="33" t="str">
        <f t="shared" si="11"/>
        <v/>
      </c>
      <c r="J84" s="28" t="e">
        <f t="shared" si="8"/>
        <v>#N/A</v>
      </c>
      <c r="K84" s="34" t="str">
        <f t="shared" si="9"/>
        <v/>
      </c>
      <c r="L84" s="2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4"/>
    </row>
    <row r="85" spans="2:25">
      <c r="B85" s="25">
        <f t="shared" si="10"/>
        <v>81</v>
      </c>
      <c r="C85" s="30"/>
      <c r="D85" s="31"/>
      <c r="E85" s="31"/>
      <c r="F85" s="32"/>
      <c r="G85" s="32"/>
      <c r="H85" s="33" t="str">
        <f t="shared" si="7"/>
        <v/>
      </c>
      <c r="I85" s="33" t="str">
        <f t="shared" si="11"/>
        <v/>
      </c>
      <c r="J85" s="28" t="e">
        <f t="shared" si="8"/>
        <v>#N/A</v>
      </c>
      <c r="K85" s="34" t="str">
        <f t="shared" si="9"/>
        <v/>
      </c>
      <c r="L85" s="2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4"/>
    </row>
    <row r="86" spans="2:25">
      <c r="B86" s="25">
        <f t="shared" si="10"/>
        <v>82</v>
      </c>
      <c r="C86" s="30"/>
      <c r="D86" s="31"/>
      <c r="E86" s="31"/>
      <c r="F86" s="32"/>
      <c r="G86" s="32"/>
      <c r="H86" s="33" t="str">
        <f t="shared" si="7"/>
        <v/>
      </c>
      <c r="I86" s="33" t="str">
        <f t="shared" si="11"/>
        <v/>
      </c>
      <c r="J86" s="28" t="e">
        <f t="shared" si="8"/>
        <v>#N/A</v>
      </c>
      <c r="K86" s="34" t="str">
        <f t="shared" si="9"/>
        <v/>
      </c>
      <c r="L86" s="2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4"/>
    </row>
    <row r="87" spans="2:25">
      <c r="B87" s="25">
        <f t="shared" si="10"/>
        <v>83</v>
      </c>
      <c r="C87" s="30"/>
      <c r="D87" s="31"/>
      <c r="E87" s="31"/>
      <c r="F87" s="32"/>
      <c r="G87" s="32"/>
      <c r="H87" s="33" t="str">
        <f t="shared" si="7"/>
        <v/>
      </c>
      <c r="I87" s="33" t="str">
        <f t="shared" si="11"/>
        <v/>
      </c>
      <c r="J87" s="28" t="e">
        <f t="shared" si="8"/>
        <v>#N/A</v>
      </c>
      <c r="K87" s="34" t="str">
        <f t="shared" si="9"/>
        <v/>
      </c>
      <c r="L87" s="2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4"/>
    </row>
    <row r="88" spans="2:25">
      <c r="B88" s="25">
        <f t="shared" si="10"/>
        <v>84</v>
      </c>
      <c r="C88" s="30"/>
      <c r="D88" s="31"/>
      <c r="E88" s="31"/>
      <c r="F88" s="32"/>
      <c r="G88" s="32"/>
      <c r="H88" s="33" t="str">
        <f t="shared" si="7"/>
        <v/>
      </c>
      <c r="I88" s="33" t="str">
        <f t="shared" si="11"/>
        <v/>
      </c>
      <c r="J88" s="28" t="e">
        <f t="shared" si="8"/>
        <v>#N/A</v>
      </c>
      <c r="K88" s="34" t="str">
        <f t="shared" si="9"/>
        <v/>
      </c>
      <c r="L88" s="2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4"/>
    </row>
    <row r="89" spans="2:25">
      <c r="B89" s="25">
        <f t="shared" si="10"/>
        <v>85</v>
      </c>
      <c r="C89" s="30"/>
      <c r="D89" s="31"/>
      <c r="E89" s="31"/>
      <c r="F89" s="32"/>
      <c r="G89" s="32"/>
      <c r="H89" s="33" t="str">
        <f t="shared" si="7"/>
        <v/>
      </c>
      <c r="I89" s="33" t="str">
        <f t="shared" si="11"/>
        <v/>
      </c>
      <c r="J89" s="28" t="e">
        <f t="shared" si="8"/>
        <v>#N/A</v>
      </c>
      <c r="K89" s="34" t="str">
        <f t="shared" si="9"/>
        <v/>
      </c>
      <c r="L89" s="2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4"/>
    </row>
    <row r="90" spans="2:25">
      <c r="B90" s="25">
        <f t="shared" si="10"/>
        <v>86</v>
      </c>
      <c r="C90" s="30"/>
      <c r="D90" s="31"/>
      <c r="E90" s="31"/>
      <c r="F90" s="32"/>
      <c r="G90" s="32"/>
      <c r="H90" s="33" t="str">
        <f t="shared" si="7"/>
        <v/>
      </c>
      <c r="I90" s="33" t="str">
        <f t="shared" si="11"/>
        <v/>
      </c>
      <c r="J90" s="28" t="e">
        <f t="shared" si="8"/>
        <v>#N/A</v>
      </c>
      <c r="K90" s="34" t="str">
        <f t="shared" si="9"/>
        <v/>
      </c>
      <c r="L90" s="2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4"/>
    </row>
    <row r="91" spans="2:25">
      <c r="B91" s="25">
        <f t="shared" si="10"/>
        <v>87</v>
      </c>
      <c r="C91" s="30"/>
      <c r="D91" s="31"/>
      <c r="E91" s="31"/>
      <c r="F91" s="32"/>
      <c r="G91" s="32"/>
      <c r="H91" s="33" t="str">
        <f t="shared" si="7"/>
        <v/>
      </c>
      <c r="I91" s="33" t="str">
        <f t="shared" si="11"/>
        <v/>
      </c>
      <c r="J91" s="28" t="e">
        <f t="shared" si="8"/>
        <v>#N/A</v>
      </c>
      <c r="K91" s="34" t="str">
        <f t="shared" si="9"/>
        <v/>
      </c>
      <c r="L91" s="2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4"/>
    </row>
    <row r="92" spans="2:25">
      <c r="B92" s="25">
        <f t="shared" si="10"/>
        <v>88</v>
      </c>
      <c r="C92" s="30"/>
      <c r="D92" s="31"/>
      <c r="E92" s="31"/>
      <c r="F92" s="32"/>
      <c r="G92" s="32"/>
      <c r="H92" s="33" t="str">
        <f t="shared" si="7"/>
        <v/>
      </c>
      <c r="I92" s="33" t="str">
        <f t="shared" si="11"/>
        <v/>
      </c>
      <c r="J92" s="28" t="e">
        <f t="shared" si="8"/>
        <v>#N/A</v>
      </c>
      <c r="K92" s="34" t="str">
        <f t="shared" si="9"/>
        <v/>
      </c>
      <c r="L92" s="2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4"/>
    </row>
    <row r="93" spans="2:25">
      <c r="B93" s="25">
        <f t="shared" si="10"/>
        <v>89</v>
      </c>
      <c r="C93" s="30"/>
      <c r="D93" s="31"/>
      <c r="E93" s="31"/>
      <c r="F93" s="32"/>
      <c r="G93" s="32"/>
      <c r="H93" s="33" t="str">
        <f t="shared" si="7"/>
        <v/>
      </c>
      <c r="I93" s="33" t="str">
        <f t="shared" si="11"/>
        <v/>
      </c>
      <c r="J93" s="28" t="e">
        <f t="shared" si="8"/>
        <v>#N/A</v>
      </c>
      <c r="K93" s="34" t="str">
        <f t="shared" si="9"/>
        <v/>
      </c>
      <c r="L93" s="2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4"/>
    </row>
    <row r="94" spans="2:25">
      <c r="B94" s="25">
        <f t="shared" si="10"/>
        <v>90</v>
      </c>
      <c r="C94" s="30"/>
      <c r="D94" s="31"/>
      <c r="E94" s="31"/>
      <c r="F94" s="32"/>
      <c r="G94" s="32"/>
      <c r="H94" s="33" t="str">
        <f t="shared" si="7"/>
        <v/>
      </c>
      <c r="I94" s="33" t="str">
        <f t="shared" si="11"/>
        <v/>
      </c>
      <c r="J94" s="28" t="e">
        <f t="shared" si="8"/>
        <v>#N/A</v>
      </c>
      <c r="K94" s="34" t="str">
        <f t="shared" si="9"/>
        <v/>
      </c>
      <c r="L94" s="2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4"/>
    </row>
    <row r="95" spans="2:25">
      <c r="B95" s="25">
        <f t="shared" si="10"/>
        <v>91</v>
      </c>
      <c r="C95" s="30"/>
      <c r="D95" s="31"/>
      <c r="E95" s="31"/>
      <c r="F95" s="32"/>
      <c r="G95" s="32"/>
      <c r="H95" s="33" t="str">
        <f t="shared" si="7"/>
        <v/>
      </c>
      <c r="I95" s="33" t="str">
        <f t="shared" si="11"/>
        <v/>
      </c>
      <c r="J95" s="28" t="e">
        <f t="shared" si="8"/>
        <v>#N/A</v>
      </c>
      <c r="K95" s="34" t="str">
        <f t="shared" si="9"/>
        <v/>
      </c>
      <c r="L95" s="2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4"/>
    </row>
    <row r="96" spans="2:25">
      <c r="B96" s="25">
        <f t="shared" si="10"/>
        <v>92</v>
      </c>
      <c r="C96" s="30"/>
      <c r="D96" s="31"/>
      <c r="E96" s="31"/>
      <c r="F96" s="32"/>
      <c r="G96" s="32"/>
      <c r="H96" s="33" t="str">
        <f t="shared" si="7"/>
        <v/>
      </c>
      <c r="I96" s="33" t="str">
        <f t="shared" si="11"/>
        <v/>
      </c>
      <c r="J96" s="28" t="e">
        <f t="shared" si="8"/>
        <v>#N/A</v>
      </c>
      <c r="K96" s="34" t="str">
        <f t="shared" si="9"/>
        <v/>
      </c>
      <c r="L96" s="2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4"/>
    </row>
    <row r="97" spans="2:25">
      <c r="B97" s="25">
        <f t="shared" si="10"/>
        <v>93</v>
      </c>
      <c r="C97" s="37"/>
      <c r="D97" s="26"/>
      <c r="E97" s="26"/>
      <c r="F97" s="26"/>
      <c r="G97" s="26"/>
      <c r="H97" s="33" t="str">
        <f t="shared" si="7"/>
        <v/>
      </c>
      <c r="I97" s="26"/>
      <c r="J97" s="28" t="e">
        <f t="shared" si="8"/>
        <v>#N/A</v>
      </c>
      <c r="K97" s="34" t="str">
        <f t="shared" si="9"/>
        <v/>
      </c>
      <c r="L97" s="2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4"/>
    </row>
    <row r="98" spans="2:25" ht="15.75" thickBot="1">
      <c r="B98" s="38"/>
      <c r="C98" s="39"/>
      <c r="D98" s="40"/>
      <c r="E98" s="40"/>
      <c r="F98" s="40"/>
      <c r="G98" s="40"/>
      <c r="H98" s="41"/>
      <c r="I98" s="40"/>
      <c r="J98" s="42"/>
      <c r="K98" s="40"/>
      <c r="L98" s="43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4"/>
    </row>
    <row r="99" spans="2:25" ht="15.75" thickTop="1">
      <c r="L99" s="6"/>
    </row>
    <row r="173" spans="13:13">
      <c r="M173" s="2" t="s">
        <v>9</v>
      </c>
    </row>
    <row r="174" spans="13:13">
      <c r="M174" s="2" t="s">
        <v>10</v>
      </c>
    </row>
  </sheetData>
  <autoFilter ref="B4:K4"/>
  <mergeCells count="1">
    <mergeCell ref="U2:V2"/>
  </mergeCells>
  <conditionalFormatting sqref="G1:G1048576">
    <cfRule type="cellIs" dxfId="1" priority="1" operator="equal">
      <formula>"P"</formula>
    </cfRule>
    <cfRule type="cellIs" dxfId="0" priority="2" operator="equal">
      <formula>"V"</formula>
    </cfRule>
  </conditionalFormatting>
  <dataValidations count="1">
    <dataValidation type="list" allowBlank="1" showInputMessage="1" showErrorMessage="1" sqref="G5:G96">
      <formula1>$M$173:$M$174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Principale</dc:creator>
  <cp:lastModifiedBy>Principale</cp:lastModifiedBy>
  <dcterms:created xsi:type="dcterms:W3CDTF">2019-09-10T22:01:53Z</dcterms:created>
  <dcterms:modified xsi:type="dcterms:W3CDTF">2020-01-12T14:12:43Z</dcterms:modified>
</cp:coreProperties>
</file>